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ersonal\2022\Oposiciones Interventores de nivel B a nivel A\Examenes\Examen final\"/>
    </mc:Choice>
  </mc:AlternateContent>
  <bookViews>
    <workbookView xWindow="0" yWindow="0" windowWidth="15360" windowHeight="7800"/>
  </bookViews>
  <sheets>
    <sheet name="ENUNCIADO" sheetId="1" r:id="rId1"/>
  </sheets>
  <definedNames>
    <definedName name="_xlnm._FilterDatabase" localSheetId="0" hidden="1">ENUNCIADO!$C$36:$C$44</definedName>
    <definedName name="_xlnm.Print_Area" localSheetId="0">ENUNCIADO!$A$4:$L$50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2" i="1" l="1"/>
  <c r="I82" i="1"/>
  <c r="H82" i="1"/>
  <c r="F82" i="1"/>
  <c r="E82" i="1"/>
  <c r="G82" i="1" s="1"/>
  <c r="G81" i="1"/>
  <c r="I80" i="1"/>
  <c r="H80" i="1"/>
  <c r="F80" i="1"/>
  <c r="E80" i="1"/>
  <c r="J79" i="1"/>
  <c r="J80" i="1" s="1"/>
  <c r="G79" i="1"/>
  <c r="J78" i="1"/>
  <c r="G78" i="1"/>
  <c r="I77" i="1"/>
  <c r="H77" i="1"/>
  <c r="F77" i="1"/>
  <c r="E77" i="1"/>
  <c r="J76" i="1"/>
  <c r="J77" i="1" s="1"/>
  <c r="G76" i="1"/>
  <c r="G77" i="1" s="1"/>
  <c r="I75" i="1"/>
  <c r="H75" i="1"/>
  <c r="F75" i="1"/>
  <c r="E75" i="1"/>
  <c r="J74" i="1"/>
  <c r="G74" i="1"/>
  <c r="J73" i="1"/>
  <c r="G73" i="1"/>
  <c r="I72" i="1"/>
  <c r="H72" i="1"/>
  <c r="F72" i="1"/>
  <c r="E72" i="1"/>
  <c r="J71" i="1"/>
  <c r="G71" i="1"/>
  <c r="J70" i="1"/>
  <c r="G70" i="1"/>
  <c r="G72" i="1" s="1"/>
  <c r="I69" i="1"/>
  <c r="H69" i="1"/>
  <c r="F69" i="1"/>
  <c r="E69" i="1"/>
  <c r="J68" i="1"/>
  <c r="G68" i="1"/>
  <c r="J67" i="1"/>
  <c r="G67" i="1"/>
  <c r="J66" i="1"/>
  <c r="G66" i="1"/>
  <c r="J65" i="1"/>
  <c r="G65" i="1"/>
  <c r="J64" i="1"/>
  <c r="J69" i="1" s="1"/>
  <c r="G64" i="1"/>
  <c r="I63" i="1"/>
  <c r="H63" i="1"/>
  <c r="F63" i="1"/>
  <c r="E63" i="1"/>
  <c r="J62" i="1"/>
  <c r="J63" i="1" s="1"/>
  <c r="G62" i="1"/>
  <c r="G63" i="1" s="1"/>
  <c r="I61" i="1"/>
  <c r="H61" i="1"/>
  <c r="F61" i="1"/>
  <c r="E61" i="1"/>
  <c r="E83" i="1" s="1"/>
  <c r="J60" i="1"/>
  <c r="G60" i="1"/>
  <c r="J59" i="1"/>
  <c r="G59" i="1"/>
  <c r="J58" i="1"/>
  <c r="G58" i="1"/>
  <c r="J57" i="1"/>
  <c r="G57" i="1"/>
  <c r="J56" i="1"/>
  <c r="J61" i="1" s="1"/>
  <c r="G56" i="1"/>
  <c r="K49" i="1"/>
  <c r="J49" i="1"/>
  <c r="I49" i="1"/>
  <c r="H49" i="1"/>
  <c r="F49" i="1"/>
  <c r="E49" i="1"/>
  <c r="L48" i="1"/>
  <c r="G48" i="1"/>
  <c r="L47" i="1"/>
  <c r="G47" i="1"/>
  <c r="L46" i="1"/>
  <c r="L49" i="1" s="1"/>
  <c r="G46" i="1"/>
  <c r="K45" i="1"/>
  <c r="J45" i="1"/>
  <c r="I45" i="1"/>
  <c r="H45" i="1"/>
  <c r="F45" i="1"/>
  <c r="E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K35" i="1"/>
  <c r="J35" i="1"/>
  <c r="L35" i="1" s="1"/>
  <c r="I35" i="1"/>
  <c r="H35" i="1"/>
  <c r="F35" i="1"/>
  <c r="E35" i="1"/>
  <c r="G35" i="1" s="1"/>
  <c r="L34" i="1"/>
  <c r="G34" i="1"/>
  <c r="L33" i="1"/>
  <c r="G33" i="1"/>
  <c r="K32" i="1"/>
  <c r="J32" i="1"/>
  <c r="L32" i="1" s="1"/>
  <c r="I32" i="1"/>
  <c r="H32" i="1"/>
  <c r="F32" i="1"/>
  <c r="E32" i="1"/>
  <c r="G32" i="1" s="1"/>
  <c r="L31" i="1"/>
  <c r="G31" i="1"/>
  <c r="L30" i="1"/>
  <c r="G30" i="1"/>
  <c r="K29" i="1"/>
  <c r="L29" i="1" s="1"/>
  <c r="J29" i="1"/>
  <c r="I29" i="1"/>
  <c r="H29" i="1"/>
  <c r="F29" i="1"/>
  <c r="E29" i="1"/>
  <c r="L28" i="1"/>
  <c r="G28" i="1"/>
  <c r="L27" i="1"/>
  <c r="G27" i="1"/>
  <c r="K26" i="1"/>
  <c r="J26" i="1"/>
  <c r="L26" i="1" s="1"/>
  <c r="I26" i="1"/>
  <c r="H26" i="1"/>
  <c r="F26" i="1"/>
  <c r="E26" i="1"/>
  <c r="L25" i="1"/>
  <c r="G25" i="1"/>
  <c r="L24" i="1"/>
  <c r="G24" i="1"/>
  <c r="L23" i="1"/>
  <c r="G23" i="1"/>
  <c r="K22" i="1"/>
  <c r="J22" i="1"/>
  <c r="I22" i="1"/>
  <c r="H22" i="1"/>
  <c r="F22" i="1"/>
  <c r="E22" i="1"/>
  <c r="L21" i="1"/>
  <c r="L22" i="1" s="1"/>
  <c r="G21" i="1"/>
  <c r="K20" i="1"/>
  <c r="J20" i="1"/>
  <c r="I20" i="1"/>
  <c r="H20" i="1"/>
  <c r="F20" i="1"/>
  <c r="E20" i="1"/>
  <c r="L19" i="1"/>
  <c r="G19" i="1"/>
  <c r="L18" i="1"/>
  <c r="G18" i="1"/>
  <c r="L17" i="1"/>
  <c r="G17" i="1"/>
  <c r="K16" i="1"/>
  <c r="J16" i="1"/>
  <c r="L16" i="1" s="1"/>
  <c r="I16" i="1"/>
  <c r="H16" i="1"/>
  <c r="F16" i="1"/>
  <c r="E16" i="1"/>
  <c r="G16" i="1" s="1"/>
  <c r="L15" i="1"/>
  <c r="G15" i="1"/>
  <c r="L14" i="1"/>
  <c r="G14" i="1"/>
  <c r="K13" i="1"/>
  <c r="L13" i="1" s="1"/>
  <c r="J13" i="1"/>
  <c r="I13" i="1"/>
  <c r="H13" i="1"/>
  <c r="F13" i="1"/>
  <c r="E13" i="1"/>
  <c r="G13" i="1" s="1"/>
  <c r="L12" i="1"/>
  <c r="G12" i="1"/>
  <c r="L11" i="1"/>
  <c r="G11" i="1"/>
  <c r="K10" i="1"/>
  <c r="J10" i="1"/>
  <c r="I10" i="1"/>
  <c r="H10" i="1"/>
  <c r="G10" i="1"/>
  <c r="F10" i="1"/>
  <c r="E10" i="1"/>
  <c r="G9" i="1"/>
  <c r="K8" i="1"/>
  <c r="J8" i="1"/>
  <c r="I8" i="1"/>
  <c r="H8" i="1"/>
  <c r="F8" i="1"/>
  <c r="E8" i="1"/>
  <c r="L7" i="1"/>
  <c r="L8" i="1" s="1"/>
  <c r="L9" i="1" s="1"/>
  <c r="L10" i="1" s="1"/>
  <c r="G7" i="1"/>
  <c r="F50" i="1" l="1"/>
  <c r="K50" i="1"/>
  <c r="F83" i="1"/>
  <c r="E50" i="1"/>
  <c r="G20" i="1"/>
  <c r="G26" i="1"/>
  <c r="G45" i="1"/>
  <c r="H50" i="1"/>
  <c r="G49" i="1"/>
  <c r="G61" i="1"/>
  <c r="H83" i="1"/>
  <c r="J72" i="1"/>
  <c r="J83" i="1" s="1"/>
  <c r="J75" i="1"/>
  <c r="J50" i="1"/>
  <c r="G8" i="1"/>
  <c r="L20" i="1"/>
  <c r="G29" i="1"/>
  <c r="L45" i="1"/>
  <c r="I50" i="1"/>
  <c r="I83" i="1"/>
  <c r="G69" i="1"/>
  <c r="G75" i="1"/>
  <c r="G80" i="1"/>
  <c r="L50" i="1"/>
  <c r="G22" i="1"/>
  <c r="G50" i="1" l="1"/>
  <c r="G83" i="1"/>
</calcChain>
</file>

<file path=xl/sharedStrings.xml><?xml version="1.0" encoding="utf-8"?>
<sst xmlns="http://schemas.openxmlformats.org/spreadsheetml/2006/main" count="157" uniqueCount="114">
  <si>
    <t>Ejecución del presupuesto de gastos a 31/12/X</t>
  </si>
  <si>
    <t>Org</t>
  </si>
  <si>
    <t>Prog.</t>
  </si>
  <si>
    <t>Econ.</t>
  </si>
  <si>
    <t>Descripción</t>
  </si>
  <si>
    <t>Créditos Iniciales</t>
  </si>
  <si>
    <t>Modif.</t>
  </si>
  <si>
    <t>Créditos Definitivos</t>
  </si>
  <si>
    <t>Créditos autorizados</t>
  </si>
  <si>
    <t>Créditos comprometidos</t>
  </si>
  <si>
    <t>Obligaciones Reconocidas Netas</t>
  </si>
  <si>
    <t>Pagos</t>
  </si>
  <si>
    <t>Pendientes de pago</t>
  </si>
  <si>
    <t xml:space="preserve">1   </t>
  </si>
  <si>
    <t>0110</t>
  </si>
  <si>
    <t>Intereses préstamo pavimentación calles</t>
  </si>
  <si>
    <t>Bolsa de vinculación 01 3</t>
  </si>
  <si>
    <t>Amortización préstamo pavimentación calles</t>
  </si>
  <si>
    <t>Bolsa de vinculación 01 9</t>
  </si>
  <si>
    <t>Retribuciones arquitecto municipal</t>
  </si>
  <si>
    <t>Seguridad social arquitecto</t>
  </si>
  <si>
    <t>Bolsa de vinculación 15 1</t>
  </si>
  <si>
    <t>Suministro agua</t>
  </si>
  <si>
    <t>Suministro eléctrico alumbrado público</t>
  </si>
  <si>
    <t>Bolsa de vinculación 16 2</t>
  </si>
  <si>
    <t>Reforma depósito de agua</t>
  </si>
  <si>
    <t>Compra barredora</t>
  </si>
  <si>
    <t>Inversión reposición alumbrado público</t>
  </si>
  <si>
    <t>Bolsa de vinculación 16 6</t>
  </si>
  <si>
    <t>Mobiliario servicios sociales de base</t>
  </si>
  <si>
    <t>Bolsa de vinculación 23 6</t>
  </si>
  <si>
    <t>Reparaciones biblioteca</t>
  </si>
  <si>
    <t>Actividades culturales</t>
  </si>
  <si>
    <t xml:space="preserve">Fiestas </t>
  </si>
  <si>
    <t>Bolsa de vinculación 33 2</t>
  </si>
  <si>
    <t>Suministro eléctrico polideportivo</t>
  </si>
  <si>
    <t>Consumo agua polideportivo</t>
  </si>
  <si>
    <t>Bolsa de vinculación 34 2</t>
  </si>
  <si>
    <t>Edificio Polideportivo</t>
  </si>
  <si>
    <t>Mobiliario polideportivo</t>
  </si>
  <si>
    <t>Bolsa de vinculación 34 6</t>
  </si>
  <si>
    <t>Personal funcionario, sueldo nivel, nivel A</t>
  </si>
  <si>
    <t>Seguridad social personal funcionario</t>
  </si>
  <si>
    <t>Bolsa de vinculación 92 1</t>
  </si>
  <si>
    <t>Mantenimiento casa consistorial</t>
  </si>
  <si>
    <t>Material ordinario de oficina</t>
  </si>
  <si>
    <t>Prensa, revistas, libros y otras publicaciones</t>
  </si>
  <si>
    <t>Energía eléctrica</t>
  </si>
  <si>
    <t>Gas</t>
  </si>
  <si>
    <t>Productos de limpieza y aseo</t>
  </si>
  <si>
    <t>Telecomunicaciones</t>
  </si>
  <si>
    <t>Primas de seguros</t>
  </si>
  <si>
    <t>Dietas resto personal</t>
  </si>
  <si>
    <t>Bolsa de vinculación 92 2</t>
  </si>
  <si>
    <t>Maquinaria</t>
  </si>
  <si>
    <t>Equipos informáticos</t>
  </si>
  <si>
    <t>Reforma casa consistorial</t>
  </si>
  <si>
    <t>Bolsa de vinculación 92 6</t>
  </si>
  <si>
    <t>TOTAL</t>
  </si>
  <si>
    <t>Ejecución del presupuesto de ingresos a 31/12/X</t>
  </si>
  <si>
    <t>Orgánico</t>
  </si>
  <si>
    <t>Previsiones Iniciales</t>
  </si>
  <si>
    <t>Previsiones Definitivas</t>
  </si>
  <si>
    <t>Derechos Reconocidos Netos</t>
  </si>
  <si>
    <t>Cobros</t>
  </si>
  <si>
    <t>Pendientes de cobro</t>
  </si>
  <si>
    <t>11200</t>
  </si>
  <si>
    <t>Contritución territorial rústica</t>
  </si>
  <si>
    <t>11300</t>
  </si>
  <si>
    <t>Contribución territorial urbana</t>
  </si>
  <si>
    <t>11500</t>
  </si>
  <si>
    <t>Impuesto vehículos tracción mecánica</t>
  </si>
  <si>
    <t>11600</t>
  </si>
  <si>
    <t>Impuesto incremento valor terrenos</t>
  </si>
  <si>
    <t>13000</t>
  </si>
  <si>
    <t>Impuesto actividades económicas</t>
  </si>
  <si>
    <t>Total 1. Impuestos directos</t>
  </si>
  <si>
    <t>29000</t>
  </si>
  <si>
    <t>Impuesto construcciones, instalaciones y obras</t>
  </si>
  <si>
    <t>Total 2. Impuestos indirectos</t>
  </si>
  <si>
    <t>30000</t>
  </si>
  <si>
    <t>Servicios abastecimiento agua</t>
  </si>
  <si>
    <t>31300</t>
  </si>
  <si>
    <t>Tasa servicios deportivos</t>
  </si>
  <si>
    <t>32100</t>
  </si>
  <si>
    <t>Licencias urbanísticas</t>
  </si>
  <si>
    <t>32500</t>
  </si>
  <si>
    <t>Tasa expedición documentos</t>
  </si>
  <si>
    <t>32910</t>
  </si>
  <si>
    <t>Licencia de apertura de establecimientos</t>
  </si>
  <si>
    <t>Total 3. Tasas, precios públicos y otros ingresos</t>
  </si>
  <si>
    <t>45000</t>
  </si>
  <si>
    <t>Fondo de Haciendas Locales</t>
  </si>
  <si>
    <t>45080</t>
  </si>
  <si>
    <t>Subvención Gobierno de Navarra para actividades culturales</t>
  </si>
  <si>
    <t>Total 4. Transferencias corrientes</t>
  </si>
  <si>
    <t>52000</t>
  </si>
  <si>
    <t>Intereses de depósitos</t>
  </si>
  <si>
    <t>55430</t>
  </si>
  <si>
    <t>Aprovechamientos pastos comunales</t>
  </si>
  <si>
    <t>Total 5. Ingresos patrimoniales y aprovechamientos comunales</t>
  </si>
  <si>
    <t>61900</t>
  </si>
  <si>
    <t>Enajenación otras inversiones reales</t>
  </si>
  <si>
    <t>Total 6. Enajenación de inversiones reales</t>
  </si>
  <si>
    <t>72000</t>
  </si>
  <si>
    <t>Subvención Ministerio de Cultura y Deporte mobiliario polideportivo</t>
  </si>
  <si>
    <t>75080</t>
  </si>
  <si>
    <t>Aportación PIL alumbrado público</t>
  </si>
  <si>
    <t>Total 7. Transferencias de capital</t>
  </si>
  <si>
    <t>87000</t>
  </si>
  <si>
    <t>Remanente de tesorería para gastos generales</t>
  </si>
  <si>
    <t>Total 8. Activos financieros</t>
  </si>
  <si>
    <t xml:space="preserve">Anexo </t>
  </si>
  <si>
    <t>(Ejecución de gastos e ingresos del supuesto para responder a las preguntas 30 a 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</si>
</sst>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8"/>
      <color theme="0" tint="-0.499984740745262"/>
      <name val="Arial"/>
      <family val="2"/>
    </font>
    <font>
      <sz val="9"/>
      <color indexed="8"/>
      <name val="Times New Roman"/>
      <family val="1"/>
    </font>
    <font>
      <sz val="9"/>
      <name val="Times New Roman"/>
      <family val="1"/>
    </font>
    <font>
      <i/>
      <sz val="8"/>
      <color theme="0" tint="-0.34998626667073579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wrapText="1"/>
    </xf>
    <xf numFmtId="3" fontId="0" fillId="0" borderId="0" xfId="0" applyNumberFormat="1" applyFill="1" applyAlignment="1">
      <alignment wrapText="1"/>
    </xf>
    <xf numFmtId="3" fontId="2" fillId="0" borderId="0" xfId="0" applyNumberFormat="1" applyFont="1" applyFill="1" applyAlignment="1">
      <alignment wrapText="1"/>
    </xf>
    <xf numFmtId="0" fontId="0" fillId="0" borderId="0" xfId="0" applyFill="1"/>
    <xf numFmtId="0" fontId="3" fillId="0" borderId="0" xfId="0" applyFont="1" applyFill="1"/>
    <xf numFmtId="0" fontId="3" fillId="0" borderId="0" xfId="0" applyFont="1"/>
    <xf numFmtId="0" fontId="0" fillId="0" borderId="0" xfId="0" applyFill="1" applyAlignment="1">
      <alignment horizontal="left"/>
    </xf>
    <xf numFmtId="0" fontId="0" fillId="0" borderId="0" xfId="0" applyFill="1" applyAlignment="1"/>
    <xf numFmtId="3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/>
    <xf numFmtId="3" fontId="4" fillId="0" borderId="0" xfId="0" applyNumberFormat="1" applyFont="1" applyBorder="1"/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0" xfId="0" applyFill="1" applyAlignment="1">
      <alignment wrapText="1"/>
    </xf>
    <xf numFmtId="0" fontId="7" fillId="0" borderId="0" xfId="0" applyFont="1" applyFill="1"/>
    <xf numFmtId="0" fontId="4" fillId="0" borderId="0" xfId="0" applyFont="1" applyFill="1"/>
    <xf numFmtId="0" fontId="4" fillId="0" borderId="0" xfId="0" applyFont="1"/>
    <xf numFmtId="0" fontId="8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4" fontId="6" fillId="0" borderId="0" xfId="0" applyNumberFormat="1" applyFont="1" applyFill="1"/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1" fillId="0" borderId="0" xfId="0" applyFont="1" applyAlignment="1"/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wrapText="1"/>
    </xf>
    <xf numFmtId="49" fontId="14" fillId="0" borderId="5" xfId="0" applyNumberFormat="1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wrapText="1"/>
    </xf>
    <xf numFmtId="3" fontId="14" fillId="0" borderId="5" xfId="0" applyNumberFormat="1" applyFont="1" applyFill="1" applyBorder="1" applyAlignment="1">
      <alignment horizontal="right" wrapText="1"/>
    </xf>
    <xf numFmtId="3" fontId="15" fillId="0" borderId="5" xfId="0" applyNumberFormat="1" applyFont="1" applyFill="1" applyBorder="1" applyAlignment="1">
      <alignment horizontal="right" wrapText="1"/>
    </xf>
    <xf numFmtId="3" fontId="15" fillId="0" borderId="6" xfId="0" applyNumberFormat="1" applyFont="1" applyFill="1" applyBorder="1" applyAlignment="1">
      <alignment horizontal="right" wrapText="1"/>
    </xf>
    <xf numFmtId="3" fontId="12" fillId="3" borderId="8" xfId="0" applyNumberFormat="1" applyFont="1" applyFill="1" applyBorder="1" applyAlignment="1">
      <alignment horizontal="right" wrapText="1"/>
    </xf>
    <xf numFmtId="3" fontId="13" fillId="3" borderId="8" xfId="0" applyNumberFormat="1" applyFont="1" applyFill="1" applyBorder="1" applyAlignment="1">
      <alignment horizontal="right" wrapText="1"/>
    </xf>
    <xf numFmtId="3" fontId="13" fillId="3" borderId="9" xfId="0" applyNumberFormat="1" applyFont="1" applyFill="1" applyBorder="1" applyAlignment="1">
      <alignment horizontal="right" wrapText="1"/>
    </xf>
    <xf numFmtId="0" fontId="14" fillId="0" borderId="7" xfId="0" applyFont="1" applyFill="1" applyBorder="1" applyAlignment="1">
      <alignment horizontal="center" wrapText="1"/>
    </xf>
    <xf numFmtId="49" fontId="14" fillId="0" borderId="8" xfId="0" applyNumberFormat="1" applyFont="1" applyFill="1" applyBorder="1" applyAlignment="1">
      <alignment horizontal="center" wrapText="1"/>
    </xf>
    <xf numFmtId="0" fontId="14" fillId="0" borderId="8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wrapText="1"/>
    </xf>
    <xf numFmtId="3" fontId="14" fillId="0" borderId="8" xfId="0" applyNumberFormat="1" applyFont="1" applyFill="1" applyBorder="1" applyAlignment="1">
      <alignment horizontal="right" wrapText="1"/>
    </xf>
    <xf numFmtId="3" fontId="12" fillId="0" borderId="8" xfId="0" applyNumberFormat="1" applyFont="1" applyFill="1" applyBorder="1" applyAlignment="1">
      <alignment horizontal="right" wrapText="1"/>
    </xf>
    <xf numFmtId="3" fontId="15" fillId="0" borderId="8" xfId="0" applyNumberFormat="1" applyFont="1" applyFill="1" applyBorder="1" applyAlignment="1">
      <alignment horizontal="right" wrapText="1"/>
    </xf>
    <xf numFmtId="3" fontId="13" fillId="0" borderId="9" xfId="0" applyNumberFormat="1" applyFont="1" applyFill="1" applyBorder="1" applyAlignment="1">
      <alignment horizontal="right" wrapText="1"/>
    </xf>
    <xf numFmtId="3" fontId="15" fillId="0" borderId="9" xfId="0" applyNumberFormat="1" applyFont="1" applyFill="1" applyBorder="1" applyAlignment="1">
      <alignment horizontal="right" wrapText="1"/>
    </xf>
    <xf numFmtId="3" fontId="14" fillId="4" borderId="8" xfId="0" applyNumberFormat="1" applyFont="1" applyFill="1" applyBorder="1" applyAlignment="1">
      <alignment horizontal="right" wrapText="1"/>
    </xf>
    <xf numFmtId="3" fontId="14" fillId="0" borderId="8" xfId="0" applyNumberFormat="1" applyFont="1" applyFill="1" applyBorder="1" applyAlignment="1">
      <alignment wrapText="1"/>
    </xf>
    <xf numFmtId="3" fontId="15" fillId="0" borderId="8" xfId="0" applyNumberFormat="1" applyFont="1" applyFill="1" applyBorder="1" applyAlignment="1">
      <alignment wrapText="1"/>
    </xf>
    <xf numFmtId="3" fontId="15" fillId="0" borderId="9" xfId="0" applyNumberFormat="1" applyFont="1" applyFill="1" applyBorder="1" applyAlignment="1">
      <alignment wrapText="1"/>
    </xf>
    <xf numFmtId="0" fontId="14" fillId="0" borderId="8" xfId="0" applyFont="1" applyFill="1" applyBorder="1" applyAlignment="1">
      <alignment horizontal="left" wrapText="1"/>
    </xf>
    <xf numFmtId="3" fontId="14" fillId="4" borderId="8" xfId="0" applyNumberFormat="1" applyFont="1" applyFill="1" applyBorder="1" applyAlignment="1">
      <alignment wrapText="1"/>
    </xf>
    <xf numFmtId="3" fontId="12" fillId="3" borderId="11" xfId="0" applyNumberFormat="1" applyFont="1" applyFill="1" applyBorder="1" applyAlignment="1">
      <alignment horizontal="right" wrapText="1"/>
    </xf>
    <xf numFmtId="3" fontId="13" fillId="3" borderId="11" xfId="0" applyNumberFormat="1" applyFont="1" applyFill="1" applyBorder="1" applyAlignment="1">
      <alignment horizontal="right" wrapText="1"/>
    </xf>
    <xf numFmtId="3" fontId="13" fillId="3" borderId="12" xfId="0" applyNumberFormat="1" applyFont="1" applyFill="1" applyBorder="1" applyAlignment="1">
      <alignment horizontal="right" wrapText="1"/>
    </xf>
    <xf numFmtId="3" fontId="12" fillId="2" borderId="2" xfId="0" applyNumberFormat="1" applyFont="1" applyFill="1" applyBorder="1" applyAlignment="1">
      <alignment horizontal="right" vertical="center" wrapText="1"/>
    </xf>
    <xf numFmtId="3" fontId="13" fillId="2" borderId="2" xfId="0" applyNumberFormat="1" applyFont="1" applyFill="1" applyBorder="1" applyAlignment="1">
      <alignment horizontal="right" vertical="center" wrapText="1"/>
    </xf>
    <xf numFmtId="3" fontId="13" fillId="2" borderId="3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3" fontId="14" fillId="4" borderId="5" xfId="0" applyNumberFormat="1" applyFont="1" applyFill="1" applyBorder="1" applyAlignment="1">
      <alignment horizontal="right" wrapText="1"/>
    </xf>
    <xf numFmtId="3" fontId="14" fillId="0" borderId="6" xfId="0" applyNumberFormat="1" applyFont="1" applyFill="1" applyBorder="1" applyAlignment="1">
      <alignment horizontal="right" wrapText="1"/>
    </xf>
    <xf numFmtId="3" fontId="14" fillId="0" borderId="9" xfId="0" applyNumberFormat="1" applyFont="1" applyFill="1" applyBorder="1" applyAlignment="1">
      <alignment horizontal="right" wrapText="1"/>
    </xf>
    <xf numFmtId="3" fontId="12" fillId="3" borderId="9" xfId="0" applyNumberFormat="1" applyFont="1" applyFill="1" applyBorder="1" applyAlignment="1">
      <alignment horizontal="right" wrapText="1"/>
    </xf>
    <xf numFmtId="49" fontId="14" fillId="0" borderId="8" xfId="0" applyNumberFormat="1" applyFont="1" applyFill="1" applyBorder="1" applyAlignment="1">
      <alignment horizontal="center" vertical="center" wrapText="1"/>
    </xf>
    <xf numFmtId="3" fontId="12" fillId="3" borderId="12" xfId="0" applyNumberFormat="1" applyFont="1" applyFill="1" applyBorder="1" applyAlignment="1">
      <alignment horizontal="right" wrapText="1"/>
    </xf>
    <xf numFmtId="3" fontId="12" fillId="2" borderId="3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12" fillId="3" borderId="7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wrapText="1"/>
    </xf>
    <xf numFmtId="0" fontId="14" fillId="0" borderId="5" xfId="0" applyFont="1" applyBorder="1" applyAlignment="1">
      <alignment horizontal="center"/>
    </xf>
    <xf numFmtId="0" fontId="12" fillId="3" borderId="10" xfId="0" applyFont="1" applyFill="1" applyBorder="1" applyAlignment="1">
      <alignment horizontal="left" wrapText="1"/>
    </xf>
    <xf numFmtId="0" fontId="12" fillId="3" borderId="11" xfId="0" applyFont="1" applyFill="1" applyBorder="1" applyAlignment="1">
      <alignment horizontal="left" wrapText="1"/>
    </xf>
    <xf numFmtId="0" fontId="12" fillId="3" borderId="7" xfId="0" applyFont="1" applyFill="1" applyBorder="1" applyAlignment="1">
      <alignment horizontal="left" wrapText="1"/>
    </xf>
    <xf numFmtId="0" fontId="12" fillId="3" borderId="8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tabSelected="1" topLeftCell="A59" zoomScaleNormal="100" workbookViewId="0">
      <selection activeCell="A53" sqref="A53:J83"/>
    </sheetView>
  </sheetViews>
  <sheetFormatPr baseColWidth="10" defaultRowHeight="13.2" x14ac:dyDescent="0.25"/>
  <cols>
    <col min="1" max="1" width="3.6640625" style="8" bestFit="1" customWidth="1"/>
    <col min="2" max="2" width="5.33203125" style="1" bestFit="1" customWidth="1"/>
    <col min="3" max="3" width="6.33203125" style="1" bestFit="1" customWidth="1"/>
    <col min="4" max="4" width="48.88671875" style="20" customWidth="1"/>
    <col min="5" max="9" width="9.77734375" style="3" customWidth="1"/>
    <col min="10" max="10" width="10.21875" style="3" customWidth="1"/>
    <col min="11" max="11" width="9.77734375" style="3" customWidth="1"/>
    <col min="12" max="12" width="9.77734375" style="4" customWidth="1"/>
    <col min="13" max="13" width="3" style="5" customWidth="1"/>
    <col min="14" max="14" width="10.33203125" style="6" customWidth="1"/>
    <col min="15" max="15" width="10.44140625" style="7" customWidth="1"/>
    <col min="16" max="18" width="11.5546875" style="7"/>
  </cols>
  <sheetData>
    <row r="1" spans="1:18" ht="17.399999999999999" x14ac:dyDescent="0.3">
      <c r="A1" s="80" t="s">
        <v>112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8" ht="17.399999999999999" x14ac:dyDescent="0.3">
      <c r="A2" s="80" t="s">
        <v>113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8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8" ht="15.6" x14ac:dyDescent="0.3">
      <c r="A4" s="33" t="s">
        <v>0</v>
      </c>
      <c r="D4" s="2"/>
    </row>
    <row r="5" spans="1:18" ht="12.75" customHeight="1" thickBot="1" x14ac:dyDescent="0.3">
      <c r="D5" s="9"/>
      <c r="E5" s="9"/>
      <c r="F5" s="9"/>
      <c r="G5" s="9"/>
      <c r="H5" s="9"/>
      <c r="I5" s="9"/>
      <c r="J5" s="9"/>
      <c r="O5" s="6"/>
      <c r="P5" s="6"/>
      <c r="Q5" s="6"/>
    </row>
    <row r="6" spans="1:18" ht="53.4" thickBot="1" x14ac:dyDescent="0.3">
      <c r="A6" s="35" t="s">
        <v>1</v>
      </c>
      <c r="B6" s="36" t="s">
        <v>2</v>
      </c>
      <c r="C6" s="36" t="s">
        <v>3</v>
      </c>
      <c r="D6" s="37" t="s">
        <v>4</v>
      </c>
      <c r="E6" s="38" t="s">
        <v>5</v>
      </c>
      <c r="F6" s="38" t="s">
        <v>6</v>
      </c>
      <c r="G6" s="38" t="s">
        <v>7</v>
      </c>
      <c r="H6" s="38" t="s">
        <v>8</v>
      </c>
      <c r="I6" s="38" t="s">
        <v>9</v>
      </c>
      <c r="J6" s="38" t="s">
        <v>10</v>
      </c>
      <c r="K6" s="38" t="s">
        <v>11</v>
      </c>
      <c r="L6" s="39" t="s">
        <v>12</v>
      </c>
      <c r="N6" s="10"/>
      <c r="O6" s="10"/>
      <c r="P6" s="11"/>
      <c r="Q6" s="12"/>
      <c r="R6" s="6"/>
    </row>
    <row r="7" spans="1:18" x14ac:dyDescent="0.25">
      <c r="A7" s="40" t="s">
        <v>13</v>
      </c>
      <c r="B7" s="41" t="s">
        <v>14</v>
      </c>
      <c r="C7" s="42">
        <v>31000</v>
      </c>
      <c r="D7" s="43" t="s">
        <v>15</v>
      </c>
      <c r="E7" s="44">
        <v>800</v>
      </c>
      <c r="F7" s="44">
        <v>0</v>
      </c>
      <c r="G7" s="44">
        <f>+E7+F7</f>
        <v>800</v>
      </c>
      <c r="H7" s="45">
        <v>750</v>
      </c>
      <c r="I7" s="45">
        <v>750</v>
      </c>
      <c r="J7" s="45">
        <v>750</v>
      </c>
      <c r="K7" s="45">
        <v>750</v>
      </c>
      <c r="L7" s="46">
        <f>+J7-K7</f>
        <v>0</v>
      </c>
      <c r="N7" s="13"/>
      <c r="O7" s="13"/>
      <c r="P7" s="14"/>
      <c r="Q7" s="13"/>
      <c r="R7" s="6"/>
    </row>
    <row r="8" spans="1:18" ht="13.5" customHeight="1" x14ac:dyDescent="0.25">
      <c r="A8" s="97" t="s">
        <v>16</v>
      </c>
      <c r="B8" s="98"/>
      <c r="C8" s="98"/>
      <c r="D8" s="98"/>
      <c r="E8" s="47">
        <f t="shared" ref="E8:L9" si="0">SUM(E7:E7)</f>
        <v>800</v>
      </c>
      <c r="F8" s="47">
        <f t="shared" si="0"/>
        <v>0</v>
      </c>
      <c r="G8" s="47">
        <f t="shared" ref="G8:G48" si="1">+E8+F8</f>
        <v>800</v>
      </c>
      <c r="H8" s="48">
        <f t="shared" si="0"/>
        <v>750</v>
      </c>
      <c r="I8" s="48">
        <f t="shared" si="0"/>
        <v>750</v>
      </c>
      <c r="J8" s="48">
        <f t="shared" si="0"/>
        <v>750</v>
      </c>
      <c r="K8" s="48">
        <f t="shared" si="0"/>
        <v>750</v>
      </c>
      <c r="L8" s="49">
        <f t="shared" si="0"/>
        <v>0</v>
      </c>
      <c r="N8" s="13"/>
      <c r="O8" s="13"/>
      <c r="P8" s="14"/>
      <c r="Q8" s="13"/>
      <c r="R8" s="6"/>
    </row>
    <row r="9" spans="1:18" ht="13.5" customHeight="1" x14ac:dyDescent="0.25">
      <c r="A9" s="50">
        <v>1</v>
      </c>
      <c r="B9" s="51" t="s">
        <v>14</v>
      </c>
      <c r="C9" s="52">
        <v>91300</v>
      </c>
      <c r="D9" s="53" t="s">
        <v>17</v>
      </c>
      <c r="E9" s="54">
        <v>17000</v>
      </c>
      <c r="F9" s="55"/>
      <c r="G9" s="56">
        <f t="shared" si="1"/>
        <v>17000</v>
      </c>
      <c r="H9" s="56">
        <v>17000</v>
      </c>
      <c r="I9" s="56">
        <v>17000</v>
      </c>
      <c r="J9" s="56">
        <v>17000</v>
      </c>
      <c r="K9" s="56">
        <v>17000</v>
      </c>
      <c r="L9" s="57">
        <f t="shared" si="0"/>
        <v>0</v>
      </c>
      <c r="N9" s="13"/>
      <c r="O9" s="13"/>
      <c r="P9" s="14"/>
      <c r="Q9" s="13"/>
      <c r="R9" s="6"/>
    </row>
    <row r="10" spans="1:18" ht="13.5" customHeight="1" x14ac:dyDescent="0.25">
      <c r="A10" s="97" t="s">
        <v>18</v>
      </c>
      <c r="B10" s="98"/>
      <c r="C10" s="98"/>
      <c r="D10" s="98"/>
      <c r="E10" s="47">
        <f t="shared" ref="E10:L10" si="2">SUM(E9:E9)</f>
        <v>17000</v>
      </c>
      <c r="F10" s="47">
        <f t="shared" si="2"/>
        <v>0</v>
      </c>
      <c r="G10" s="47">
        <f t="shared" si="1"/>
        <v>17000</v>
      </c>
      <c r="H10" s="48">
        <f t="shared" si="2"/>
        <v>17000</v>
      </c>
      <c r="I10" s="48">
        <f t="shared" si="2"/>
        <v>17000</v>
      </c>
      <c r="J10" s="48">
        <f t="shared" si="2"/>
        <v>17000</v>
      </c>
      <c r="K10" s="48">
        <f t="shared" si="2"/>
        <v>17000</v>
      </c>
      <c r="L10" s="49">
        <f t="shared" si="2"/>
        <v>0</v>
      </c>
      <c r="N10" s="13"/>
      <c r="O10" s="13"/>
      <c r="P10" s="14"/>
      <c r="Q10" s="13"/>
      <c r="R10" s="6"/>
    </row>
    <row r="11" spans="1:18" x14ac:dyDescent="0.25">
      <c r="A11" s="50" t="s">
        <v>13</v>
      </c>
      <c r="B11" s="52">
        <v>1510</v>
      </c>
      <c r="C11" s="52">
        <v>12000</v>
      </c>
      <c r="D11" s="53" t="s">
        <v>19</v>
      </c>
      <c r="E11" s="54">
        <v>20000</v>
      </c>
      <c r="F11" s="54">
        <v>0</v>
      </c>
      <c r="G11" s="54">
        <f t="shared" si="1"/>
        <v>20000</v>
      </c>
      <c r="H11" s="56">
        <v>19500</v>
      </c>
      <c r="I11" s="56">
        <v>19500</v>
      </c>
      <c r="J11" s="56">
        <v>19500</v>
      </c>
      <c r="K11" s="56">
        <v>19500</v>
      </c>
      <c r="L11" s="58">
        <f t="shared" ref="L11:L48" si="3">+J11-K11</f>
        <v>0</v>
      </c>
      <c r="N11" s="13"/>
      <c r="O11" s="13"/>
      <c r="P11" s="14"/>
      <c r="Q11" s="13"/>
      <c r="R11" s="6"/>
    </row>
    <row r="12" spans="1:18" x14ac:dyDescent="0.25">
      <c r="A12" s="50">
        <v>1</v>
      </c>
      <c r="B12" s="52">
        <v>1510</v>
      </c>
      <c r="C12" s="52">
        <v>16000</v>
      </c>
      <c r="D12" s="53" t="s">
        <v>20</v>
      </c>
      <c r="E12" s="54">
        <v>6000</v>
      </c>
      <c r="F12" s="54">
        <v>0</v>
      </c>
      <c r="G12" s="54">
        <f t="shared" si="1"/>
        <v>6000</v>
      </c>
      <c r="H12" s="56">
        <v>5850</v>
      </c>
      <c r="I12" s="56">
        <v>5850</v>
      </c>
      <c r="J12" s="56">
        <v>5850</v>
      </c>
      <c r="K12" s="56">
        <v>5500</v>
      </c>
      <c r="L12" s="58">
        <f t="shared" si="3"/>
        <v>350</v>
      </c>
      <c r="N12" s="13"/>
      <c r="O12" s="13"/>
      <c r="P12" s="14"/>
      <c r="Q12" s="13"/>
      <c r="R12" s="6"/>
    </row>
    <row r="13" spans="1:18" ht="13.5" customHeight="1" x14ac:dyDescent="0.25">
      <c r="A13" s="97" t="s">
        <v>21</v>
      </c>
      <c r="B13" s="98"/>
      <c r="C13" s="98"/>
      <c r="D13" s="98"/>
      <c r="E13" s="47">
        <f>SUM(E11:E12)</f>
        <v>26000</v>
      </c>
      <c r="F13" s="47">
        <f t="shared" ref="F13:K13" si="4">SUM(F11:F12)</f>
        <v>0</v>
      </c>
      <c r="G13" s="47">
        <f t="shared" si="1"/>
        <v>26000</v>
      </c>
      <c r="H13" s="48">
        <f t="shared" si="4"/>
        <v>25350</v>
      </c>
      <c r="I13" s="48">
        <f t="shared" si="4"/>
        <v>25350</v>
      </c>
      <c r="J13" s="48">
        <f t="shared" si="4"/>
        <v>25350</v>
      </c>
      <c r="K13" s="48">
        <f t="shared" si="4"/>
        <v>25000</v>
      </c>
      <c r="L13" s="49">
        <f t="shared" si="3"/>
        <v>350</v>
      </c>
      <c r="N13" s="13"/>
      <c r="O13" s="13"/>
      <c r="P13" s="14"/>
      <c r="Q13" s="13"/>
      <c r="R13" s="6"/>
    </row>
    <row r="14" spans="1:18" x14ac:dyDescent="0.25">
      <c r="A14" s="50" t="s">
        <v>13</v>
      </c>
      <c r="B14" s="52">
        <v>1612</v>
      </c>
      <c r="C14" s="52">
        <v>22101</v>
      </c>
      <c r="D14" s="53" t="s">
        <v>22</v>
      </c>
      <c r="E14" s="54">
        <v>10000</v>
      </c>
      <c r="F14" s="54">
        <v>0</v>
      </c>
      <c r="G14" s="54">
        <f t="shared" si="1"/>
        <v>10000</v>
      </c>
      <c r="H14" s="56">
        <v>12000</v>
      </c>
      <c r="I14" s="56">
        <v>12000</v>
      </c>
      <c r="J14" s="56">
        <v>10500</v>
      </c>
      <c r="K14" s="56">
        <v>10000</v>
      </c>
      <c r="L14" s="58">
        <f t="shared" si="3"/>
        <v>500</v>
      </c>
      <c r="N14" s="13"/>
      <c r="O14" s="13"/>
      <c r="P14" s="14"/>
      <c r="Q14" s="13"/>
      <c r="R14" s="6"/>
    </row>
    <row r="15" spans="1:18" x14ac:dyDescent="0.25">
      <c r="A15" s="50" t="s">
        <v>13</v>
      </c>
      <c r="B15" s="52">
        <v>1650</v>
      </c>
      <c r="C15" s="52">
        <v>22100</v>
      </c>
      <c r="D15" s="53" t="s">
        <v>23</v>
      </c>
      <c r="E15" s="54">
        <v>40000</v>
      </c>
      <c r="F15" s="54">
        <v>0</v>
      </c>
      <c r="G15" s="54">
        <f t="shared" si="1"/>
        <v>40000</v>
      </c>
      <c r="H15" s="56">
        <v>37500</v>
      </c>
      <c r="I15" s="56">
        <v>37000</v>
      </c>
      <c r="J15" s="56">
        <v>37000</v>
      </c>
      <c r="K15" s="56">
        <v>37000</v>
      </c>
      <c r="L15" s="58">
        <f t="shared" si="3"/>
        <v>0</v>
      </c>
      <c r="N15" s="13"/>
      <c r="O15" s="13"/>
      <c r="P15" s="14"/>
      <c r="Q15" s="13"/>
      <c r="R15" s="6"/>
    </row>
    <row r="16" spans="1:18" ht="13.2" customHeight="1" x14ac:dyDescent="0.25">
      <c r="A16" s="97" t="s">
        <v>24</v>
      </c>
      <c r="B16" s="98"/>
      <c r="C16" s="98"/>
      <c r="D16" s="98"/>
      <c r="E16" s="47">
        <f t="shared" ref="E16:J16" si="5">SUM(E14:E15)</f>
        <v>50000</v>
      </c>
      <c r="F16" s="47">
        <f t="shared" si="5"/>
        <v>0</v>
      </c>
      <c r="G16" s="47">
        <f t="shared" si="1"/>
        <v>50000</v>
      </c>
      <c r="H16" s="48">
        <f t="shared" si="5"/>
        <v>49500</v>
      </c>
      <c r="I16" s="48">
        <f t="shared" si="5"/>
        <v>49000</v>
      </c>
      <c r="J16" s="48">
        <f t="shared" si="5"/>
        <v>47500</v>
      </c>
      <c r="K16" s="48">
        <f>SUM(K14:K15)</f>
        <v>47000</v>
      </c>
      <c r="L16" s="49">
        <f t="shared" si="3"/>
        <v>500</v>
      </c>
      <c r="N16" s="13"/>
      <c r="O16" s="13"/>
      <c r="P16" s="14"/>
      <c r="Q16" s="13"/>
      <c r="R16" s="6"/>
    </row>
    <row r="17" spans="1:18" x14ac:dyDescent="0.25">
      <c r="A17" s="50">
        <v>1</v>
      </c>
      <c r="B17" s="52">
        <v>1611</v>
      </c>
      <c r="C17" s="52">
        <v>63200</v>
      </c>
      <c r="D17" s="53" t="s">
        <v>25</v>
      </c>
      <c r="E17" s="54">
        <v>0</v>
      </c>
      <c r="F17" s="54">
        <v>36000</v>
      </c>
      <c r="G17" s="54">
        <f t="shared" si="1"/>
        <v>36000</v>
      </c>
      <c r="H17" s="56">
        <v>55000</v>
      </c>
      <c r="I17" s="56">
        <v>54000</v>
      </c>
      <c r="J17" s="56">
        <v>45000</v>
      </c>
      <c r="K17" s="56">
        <v>40000</v>
      </c>
      <c r="L17" s="58">
        <f t="shared" si="3"/>
        <v>5000</v>
      </c>
      <c r="O17" s="6"/>
      <c r="P17" s="6"/>
      <c r="Q17" s="6"/>
      <c r="R17" s="6"/>
    </row>
    <row r="18" spans="1:18" x14ac:dyDescent="0.25">
      <c r="A18" s="50" t="s">
        <v>13</v>
      </c>
      <c r="B18" s="52">
        <v>1630</v>
      </c>
      <c r="C18" s="52">
        <v>62300</v>
      </c>
      <c r="D18" s="53" t="s">
        <v>26</v>
      </c>
      <c r="E18" s="54">
        <v>35500</v>
      </c>
      <c r="F18" s="54">
        <v>0</v>
      </c>
      <c r="G18" s="54">
        <f t="shared" si="1"/>
        <v>35500</v>
      </c>
      <c r="H18" s="56">
        <v>35000</v>
      </c>
      <c r="I18" s="56">
        <v>34500</v>
      </c>
      <c r="J18" s="56">
        <v>34500</v>
      </c>
      <c r="K18" s="56">
        <v>34500</v>
      </c>
      <c r="L18" s="58">
        <f t="shared" si="3"/>
        <v>0</v>
      </c>
      <c r="O18" s="6"/>
      <c r="P18" s="6"/>
      <c r="Q18" s="6"/>
      <c r="R18" s="6"/>
    </row>
    <row r="19" spans="1:18" x14ac:dyDescent="0.25">
      <c r="A19" s="50">
        <v>1</v>
      </c>
      <c r="B19" s="52">
        <v>1650</v>
      </c>
      <c r="C19" s="52">
        <v>63300</v>
      </c>
      <c r="D19" s="53" t="s">
        <v>27</v>
      </c>
      <c r="E19" s="54">
        <v>100000</v>
      </c>
      <c r="F19" s="54"/>
      <c r="G19" s="54">
        <f t="shared" si="1"/>
        <v>100000</v>
      </c>
      <c r="H19" s="56">
        <v>80000</v>
      </c>
      <c r="I19" s="56">
        <v>80000</v>
      </c>
      <c r="J19" s="56">
        <v>80000</v>
      </c>
      <c r="K19" s="56">
        <v>80000</v>
      </c>
      <c r="L19" s="58">
        <f t="shared" si="3"/>
        <v>0</v>
      </c>
      <c r="N19" s="15"/>
      <c r="O19" s="15"/>
      <c r="P19" s="16"/>
      <c r="Q19" s="16"/>
      <c r="R19" s="16"/>
    </row>
    <row r="20" spans="1:18" ht="13.5" customHeight="1" x14ac:dyDescent="0.25">
      <c r="A20" s="97" t="s">
        <v>28</v>
      </c>
      <c r="B20" s="98"/>
      <c r="C20" s="98"/>
      <c r="D20" s="98"/>
      <c r="E20" s="47">
        <f>SUM(E17:E19)</f>
        <v>135500</v>
      </c>
      <c r="F20" s="47">
        <f t="shared" ref="F20:L20" si="6">SUM(F17:F19)</f>
        <v>36000</v>
      </c>
      <c r="G20" s="47">
        <f t="shared" si="6"/>
        <v>171500</v>
      </c>
      <c r="H20" s="48">
        <f t="shared" si="6"/>
        <v>170000</v>
      </c>
      <c r="I20" s="48">
        <f t="shared" si="6"/>
        <v>168500</v>
      </c>
      <c r="J20" s="48">
        <f t="shared" si="6"/>
        <v>159500</v>
      </c>
      <c r="K20" s="48">
        <f t="shared" si="6"/>
        <v>154500</v>
      </c>
      <c r="L20" s="49">
        <f t="shared" si="6"/>
        <v>5000</v>
      </c>
      <c r="N20" s="13"/>
      <c r="O20" s="13"/>
      <c r="P20" s="14"/>
      <c r="Q20" s="16"/>
      <c r="R20" s="16"/>
    </row>
    <row r="21" spans="1:18" x14ac:dyDescent="0.25">
      <c r="A21" s="50" t="s">
        <v>13</v>
      </c>
      <c r="B21" s="52">
        <v>2311</v>
      </c>
      <c r="C21" s="52">
        <v>63500</v>
      </c>
      <c r="D21" s="53" t="s">
        <v>29</v>
      </c>
      <c r="E21" s="54">
        <v>0</v>
      </c>
      <c r="F21" s="59">
        <v>2000</v>
      </c>
      <c r="G21" s="54">
        <f>+E21+F21</f>
        <v>2000</v>
      </c>
      <c r="H21" s="56">
        <v>1500</v>
      </c>
      <c r="I21" s="56">
        <v>0</v>
      </c>
      <c r="J21" s="56">
        <v>0</v>
      </c>
      <c r="K21" s="56">
        <v>0</v>
      </c>
      <c r="L21" s="58">
        <f>+J21-K21</f>
        <v>0</v>
      </c>
      <c r="N21" s="13"/>
      <c r="O21" s="13"/>
      <c r="P21" s="14"/>
      <c r="Q21" s="16"/>
      <c r="R21" s="16"/>
    </row>
    <row r="22" spans="1:18" ht="13.5" customHeight="1" x14ac:dyDescent="0.25">
      <c r="A22" s="97" t="s">
        <v>30</v>
      </c>
      <c r="B22" s="98"/>
      <c r="C22" s="98"/>
      <c r="D22" s="98"/>
      <c r="E22" s="47">
        <f>SUM(E21)</f>
        <v>0</v>
      </c>
      <c r="F22" s="47">
        <f t="shared" ref="F22:L22" si="7">SUM(F21)</f>
        <v>2000</v>
      </c>
      <c r="G22" s="47">
        <f t="shared" si="7"/>
        <v>2000</v>
      </c>
      <c r="H22" s="48">
        <f t="shared" si="7"/>
        <v>1500</v>
      </c>
      <c r="I22" s="48">
        <f t="shared" si="7"/>
        <v>0</v>
      </c>
      <c r="J22" s="48">
        <f t="shared" si="7"/>
        <v>0</v>
      </c>
      <c r="K22" s="48">
        <f t="shared" si="7"/>
        <v>0</v>
      </c>
      <c r="L22" s="49">
        <f t="shared" si="7"/>
        <v>0</v>
      </c>
      <c r="N22" s="15"/>
      <c r="O22" s="15"/>
      <c r="P22" s="16"/>
      <c r="Q22" s="16"/>
      <c r="R22" s="16"/>
    </row>
    <row r="23" spans="1:18" x14ac:dyDescent="0.25">
      <c r="A23" s="50" t="s">
        <v>13</v>
      </c>
      <c r="B23" s="52">
        <v>3321</v>
      </c>
      <c r="C23" s="52">
        <v>21200</v>
      </c>
      <c r="D23" s="53" t="s">
        <v>31</v>
      </c>
      <c r="E23" s="60">
        <v>1500</v>
      </c>
      <c r="F23" s="60"/>
      <c r="G23" s="60">
        <f t="shared" si="1"/>
        <v>1500</v>
      </c>
      <c r="H23" s="61">
        <v>1300</v>
      </c>
      <c r="I23" s="61">
        <v>1200</v>
      </c>
      <c r="J23" s="61">
        <v>1200</v>
      </c>
      <c r="K23" s="61">
        <v>1000</v>
      </c>
      <c r="L23" s="62">
        <f t="shared" si="3"/>
        <v>200</v>
      </c>
      <c r="N23" s="15"/>
      <c r="O23" s="15"/>
      <c r="P23" s="16"/>
      <c r="Q23" s="16"/>
      <c r="R23" s="16"/>
    </row>
    <row r="24" spans="1:18" x14ac:dyDescent="0.25">
      <c r="A24" s="50">
        <v>1</v>
      </c>
      <c r="B24" s="52">
        <v>3340</v>
      </c>
      <c r="C24" s="52">
        <v>22750</v>
      </c>
      <c r="D24" s="53" t="s">
        <v>32</v>
      </c>
      <c r="E24" s="60">
        <v>30000</v>
      </c>
      <c r="F24" s="60"/>
      <c r="G24" s="60">
        <f t="shared" si="1"/>
        <v>30000</v>
      </c>
      <c r="H24" s="61">
        <v>32000</v>
      </c>
      <c r="I24" s="61">
        <v>31000</v>
      </c>
      <c r="J24" s="61">
        <v>31000</v>
      </c>
      <c r="K24" s="61">
        <v>28000</v>
      </c>
      <c r="L24" s="62">
        <f t="shared" si="3"/>
        <v>3000</v>
      </c>
      <c r="N24" s="15"/>
      <c r="O24" s="15"/>
      <c r="P24" s="16"/>
      <c r="Q24" s="16"/>
      <c r="R24" s="16"/>
    </row>
    <row r="25" spans="1:18" x14ac:dyDescent="0.25">
      <c r="A25" s="50">
        <v>1</v>
      </c>
      <c r="B25" s="52">
        <v>3380</v>
      </c>
      <c r="C25" s="52">
        <v>22620</v>
      </c>
      <c r="D25" s="63" t="s">
        <v>33</v>
      </c>
      <c r="E25" s="60">
        <v>50000</v>
      </c>
      <c r="F25" s="60"/>
      <c r="G25" s="60">
        <f t="shared" si="1"/>
        <v>50000</v>
      </c>
      <c r="H25" s="61">
        <v>47000</v>
      </c>
      <c r="I25" s="61">
        <v>46500</v>
      </c>
      <c r="J25" s="61">
        <v>46500</v>
      </c>
      <c r="K25" s="61">
        <v>46500</v>
      </c>
      <c r="L25" s="62">
        <f t="shared" si="3"/>
        <v>0</v>
      </c>
      <c r="N25" s="17"/>
      <c r="O25" s="17"/>
      <c r="P25" s="16"/>
      <c r="Q25" s="16"/>
      <c r="R25" s="16"/>
    </row>
    <row r="26" spans="1:18" ht="13.5" customHeight="1" x14ac:dyDescent="0.25">
      <c r="A26" s="97" t="s">
        <v>34</v>
      </c>
      <c r="B26" s="98"/>
      <c r="C26" s="98"/>
      <c r="D26" s="98"/>
      <c r="E26" s="47">
        <f>SUM(E23:E25)</f>
        <v>81500</v>
      </c>
      <c r="F26" s="47">
        <f>SUM(F23:F25)</f>
        <v>0</v>
      </c>
      <c r="G26" s="47">
        <f t="shared" si="1"/>
        <v>81500</v>
      </c>
      <c r="H26" s="48">
        <f>SUM(H23:H25)</f>
        <v>80300</v>
      </c>
      <c r="I26" s="48">
        <f>SUM(I23:I25)</f>
        <v>78700</v>
      </c>
      <c r="J26" s="48">
        <f>SUM(J23:J25)</f>
        <v>78700</v>
      </c>
      <c r="K26" s="48">
        <f>SUM(K23:K25)</f>
        <v>75500</v>
      </c>
      <c r="L26" s="49">
        <f t="shared" si="3"/>
        <v>3200</v>
      </c>
      <c r="N26" s="15"/>
      <c r="O26" s="15"/>
      <c r="P26" s="16"/>
      <c r="Q26" s="16"/>
      <c r="R26" s="16"/>
    </row>
    <row r="27" spans="1:18" x14ac:dyDescent="0.25">
      <c r="A27" s="50" t="s">
        <v>13</v>
      </c>
      <c r="B27" s="52">
        <v>3420</v>
      </c>
      <c r="C27" s="52">
        <v>22100</v>
      </c>
      <c r="D27" s="53" t="s">
        <v>35</v>
      </c>
      <c r="E27" s="60">
        <v>8000</v>
      </c>
      <c r="F27" s="64">
        <v>3000</v>
      </c>
      <c r="G27" s="60">
        <f t="shared" si="1"/>
        <v>11000</v>
      </c>
      <c r="H27" s="61">
        <v>11000</v>
      </c>
      <c r="I27" s="61">
        <v>9000</v>
      </c>
      <c r="J27" s="61">
        <v>9000</v>
      </c>
      <c r="K27" s="61">
        <v>8200</v>
      </c>
      <c r="L27" s="62">
        <f t="shared" si="3"/>
        <v>800</v>
      </c>
      <c r="N27" s="13"/>
      <c r="O27" s="13"/>
      <c r="P27" s="14"/>
      <c r="Q27" s="16"/>
      <c r="R27" s="16"/>
    </row>
    <row r="28" spans="1:18" x14ac:dyDescent="0.25">
      <c r="A28" s="50">
        <v>1</v>
      </c>
      <c r="B28" s="52">
        <v>3420</v>
      </c>
      <c r="C28" s="52">
        <v>22101</v>
      </c>
      <c r="D28" s="63" t="s">
        <v>36</v>
      </c>
      <c r="E28" s="60">
        <v>6000</v>
      </c>
      <c r="F28" s="60"/>
      <c r="G28" s="60">
        <f t="shared" si="1"/>
        <v>6000</v>
      </c>
      <c r="H28" s="61">
        <v>6000</v>
      </c>
      <c r="I28" s="61">
        <v>6000</v>
      </c>
      <c r="J28" s="61">
        <v>5500</v>
      </c>
      <c r="K28" s="61">
        <v>5500</v>
      </c>
      <c r="L28" s="62">
        <f t="shared" si="3"/>
        <v>0</v>
      </c>
      <c r="N28" s="13"/>
      <c r="O28" s="13"/>
      <c r="P28" s="14"/>
      <c r="Q28" s="16"/>
      <c r="R28" s="16"/>
    </row>
    <row r="29" spans="1:18" ht="13.5" customHeight="1" x14ac:dyDescent="0.25">
      <c r="A29" s="97" t="s">
        <v>37</v>
      </c>
      <c r="B29" s="98"/>
      <c r="C29" s="98"/>
      <c r="D29" s="98"/>
      <c r="E29" s="47">
        <f t="shared" ref="E29:K29" si="8">SUM(E27:E28)</f>
        <v>14000</v>
      </c>
      <c r="F29" s="47">
        <f t="shared" si="8"/>
        <v>3000</v>
      </c>
      <c r="G29" s="47">
        <f t="shared" si="1"/>
        <v>17000</v>
      </c>
      <c r="H29" s="48">
        <f t="shared" si="8"/>
        <v>17000</v>
      </c>
      <c r="I29" s="48">
        <f t="shared" si="8"/>
        <v>15000</v>
      </c>
      <c r="J29" s="48">
        <f t="shared" si="8"/>
        <v>14500</v>
      </c>
      <c r="K29" s="48">
        <f t="shared" si="8"/>
        <v>13700</v>
      </c>
      <c r="L29" s="49">
        <f t="shared" si="3"/>
        <v>800</v>
      </c>
      <c r="N29" s="13"/>
      <c r="O29" s="13"/>
      <c r="P29" s="14"/>
      <c r="Q29" s="16"/>
      <c r="R29" s="16"/>
    </row>
    <row r="30" spans="1:18" x14ac:dyDescent="0.25">
      <c r="A30" s="50" t="s">
        <v>13</v>
      </c>
      <c r="B30" s="52">
        <v>3420</v>
      </c>
      <c r="C30" s="52">
        <v>62200</v>
      </c>
      <c r="D30" s="53" t="s">
        <v>38</v>
      </c>
      <c r="E30" s="54">
        <v>75000</v>
      </c>
      <c r="F30" s="54">
        <v>0</v>
      </c>
      <c r="G30" s="56">
        <f t="shared" si="1"/>
        <v>75000</v>
      </c>
      <c r="H30" s="56">
        <v>70000</v>
      </c>
      <c r="I30" s="56">
        <v>65000</v>
      </c>
      <c r="J30" s="56">
        <v>65000</v>
      </c>
      <c r="K30" s="56">
        <v>40000</v>
      </c>
      <c r="L30" s="58">
        <f t="shared" si="3"/>
        <v>25000</v>
      </c>
      <c r="N30" s="15"/>
      <c r="O30" s="15"/>
      <c r="P30" s="16"/>
      <c r="Q30" s="16"/>
      <c r="R30" s="16"/>
    </row>
    <row r="31" spans="1:18" x14ac:dyDescent="0.25">
      <c r="A31" s="50" t="s">
        <v>13</v>
      </c>
      <c r="B31" s="52">
        <v>3420</v>
      </c>
      <c r="C31" s="52">
        <v>62500</v>
      </c>
      <c r="D31" s="53" t="s">
        <v>39</v>
      </c>
      <c r="E31" s="54">
        <v>0</v>
      </c>
      <c r="F31" s="54">
        <v>22000</v>
      </c>
      <c r="G31" s="56">
        <f t="shared" si="1"/>
        <v>22000</v>
      </c>
      <c r="H31" s="56">
        <v>22000</v>
      </c>
      <c r="I31" s="56">
        <v>22000</v>
      </c>
      <c r="J31" s="56">
        <v>10000</v>
      </c>
      <c r="K31" s="56">
        <v>10000</v>
      </c>
      <c r="L31" s="58">
        <f t="shared" si="3"/>
        <v>0</v>
      </c>
      <c r="N31" s="15"/>
      <c r="O31" s="15"/>
      <c r="P31" s="16"/>
      <c r="Q31" s="16"/>
      <c r="R31" s="16"/>
    </row>
    <row r="32" spans="1:18" ht="13.5" customHeight="1" x14ac:dyDescent="0.25">
      <c r="A32" s="97" t="s">
        <v>40</v>
      </c>
      <c r="B32" s="98"/>
      <c r="C32" s="98"/>
      <c r="D32" s="98"/>
      <c r="E32" s="47">
        <f>SUM(E30:E31)</f>
        <v>75000</v>
      </c>
      <c r="F32" s="47">
        <f t="shared" ref="F32:K32" si="9">SUM(F30:F31)</f>
        <v>22000</v>
      </c>
      <c r="G32" s="48">
        <f t="shared" si="1"/>
        <v>97000</v>
      </c>
      <c r="H32" s="48">
        <f t="shared" si="9"/>
        <v>92000</v>
      </c>
      <c r="I32" s="48">
        <f t="shared" si="9"/>
        <v>87000</v>
      </c>
      <c r="J32" s="48">
        <f t="shared" si="9"/>
        <v>75000</v>
      </c>
      <c r="K32" s="48">
        <f t="shared" si="9"/>
        <v>50000</v>
      </c>
      <c r="L32" s="49">
        <f t="shared" si="3"/>
        <v>25000</v>
      </c>
      <c r="N32" s="15"/>
      <c r="O32" s="15"/>
      <c r="P32" s="16"/>
      <c r="Q32" s="16"/>
      <c r="R32" s="16"/>
    </row>
    <row r="33" spans="1:17" x14ac:dyDescent="0.25">
      <c r="A33" s="50" t="s">
        <v>13</v>
      </c>
      <c r="B33" s="52">
        <v>9200</v>
      </c>
      <c r="C33" s="52">
        <v>12000</v>
      </c>
      <c r="D33" s="53" t="s">
        <v>41</v>
      </c>
      <c r="E33" s="60">
        <v>20000</v>
      </c>
      <c r="F33" s="60">
        <v>50000</v>
      </c>
      <c r="G33" s="60">
        <f t="shared" si="1"/>
        <v>70000</v>
      </c>
      <c r="H33" s="60">
        <v>61000</v>
      </c>
      <c r="I33" s="60">
        <v>61000</v>
      </c>
      <c r="J33" s="60">
        <v>61000</v>
      </c>
      <c r="K33" s="60">
        <v>61000</v>
      </c>
      <c r="L33" s="62">
        <f t="shared" si="3"/>
        <v>0</v>
      </c>
      <c r="M33" s="18"/>
      <c r="N33" s="15"/>
      <c r="O33" s="16"/>
      <c r="P33" s="16"/>
      <c r="Q33" s="16"/>
    </row>
    <row r="34" spans="1:17" x14ac:dyDescent="0.25">
      <c r="A34" s="50">
        <v>1</v>
      </c>
      <c r="B34" s="52">
        <v>9200</v>
      </c>
      <c r="C34" s="52">
        <v>16000</v>
      </c>
      <c r="D34" s="63" t="s">
        <v>42</v>
      </c>
      <c r="E34" s="60">
        <v>6000</v>
      </c>
      <c r="F34" s="60">
        <v>0</v>
      </c>
      <c r="G34" s="60">
        <f t="shared" si="1"/>
        <v>6000</v>
      </c>
      <c r="H34" s="60">
        <v>15000</v>
      </c>
      <c r="I34" s="60">
        <v>13000</v>
      </c>
      <c r="J34" s="60">
        <v>13000</v>
      </c>
      <c r="K34" s="60">
        <v>13000</v>
      </c>
      <c r="L34" s="62">
        <f t="shared" si="3"/>
        <v>0</v>
      </c>
      <c r="M34" s="19"/>
      <c r="N34" s="17"/>
      <c r="O34" s="16"/>
      <c r="P34" s="16"/>
      <c r="Q34" s="16"/>
    </row>
    <row r="35" spans="1:17" ht="13.5" customHeight="1" x14ac:dyDescent="0.25">
      <c r="A35" s="97" t="s">
        <v>43</v>
      </c>
      <c r="B35" s="98"/>
      <c r="C35" s="98"/>
      <c r="D35" s="98"/>
      <c r="E35" s="47">
        <f t="shared" ref="E35:J35" si="10">SUM(E33:E34)</f>
        <v>26000</v>
      </c>
      <c r="F35" s="47">
        <f t="shared" si="10"/>
        <v>50000</v>
      </c>
      <c r="G35" s="47">
        <f t="shared" si="1"/>
        <v>76000</v>
      </c>
      <c r="H35" s="47">
        <f t="shared" si="10"/>
        <v>76000</v>
      </c>
      <c r="I35" s="47">
        <f t="shared" si="10"/>
        <v>74000</v>
      </c>
      <c r="J35" s="47">
        <f t="shared" si="10"/>
        <v>74000</v>
      </c>
      <c r="K35" s="47">
        <f>SUM(K33:K34)</f>
        <v>74000</v>
      </c>
      <c r="L35" s="49">
        <f t="shared" si="3"/>
        <v>0</v>
      </c>
      <c r="M35" s="18"/>
      <c r="N35" s="15"/>
      <c r="O35" s="16"/>
      <c r="P35" s="16"/>
      <c r="Q35" s="16"/>
    </row>
    <row r="36" spans="1:17" s="7" customFormat="1" x14ac:dyDescent="0.25">
      <c r="A36" s="50" t="s">
        <v>13</v>
      </c>
      <c r="B36" s="52">
        <v>9200</v>
      </c>
      <c r="C36" s="52">
        <v>21200</v>
      </c>
      <c r="D36" s="53" t="s">
        <v>44</v>
      </c>
      <c r="E36" s="54">
        <v>1000</v>
      </c>
      <c r="F36" s="54">
        <v>0</v>
      </c>
      <c r="G36" s="54">
        <f t="shared" si="1"/>
        <v>1000</v>
      </c>
      <c r="H36" s="56">
        <v>1000</v>
      </c>
      <c r="I36" s="56">
        <v>800</v>
      </c>
      <c r="J36" s="56">
        <v>800</v>
      </c>
      <c r="K36" s="56">
        <v>800</v>
      </c>
      <c r="L36" s="58">
        <f t="shared" si="3"/>
        <v>0</v>
      </c>
      <c r="M36" s="18"/>
      <c r="N36" s="15"/>
      <c r="O36" s="16"/>
      <c r="P36" s="16"/>
      <c r="Q36" s="16"/>
    </row>
    <row r="37" spans="1:17" s="7" customFormat="1" x14ac:dyDescent="0.25">
      <c r="A37" s="50" t="s">
        <v>13</v>
      </c>
      <c r="B37" s="52">
        <v>9200</v>
      </c>
      <c r="C37" s="52">
        <v>22000</v>
      </c>
      <c r="D37" s="53" t="s">
        <v>45</v>
      </c>
      <c r="E37" s="54">
        <v>1200</v>
      </c>
      <c r="F37" s="54">
        <v>0</v>
      </c>
      <c r="G37" s="54">
        <f t="shared" si="1"/>
        <v>1200</v>
      </c>
      <c r="H37" s="56">
        <v>1300</v>
      </c>
      <c r="I37" s="56">
        <v>1250</v>
      </c>
      <c r="J37" s="56">
        <v>1250</v>
      </c>
      <c r="K37" s="56">
        <v>1200</v>
      </c>
      <c r="L37" s="58">
        <f t="shared" si="3"/>
        <v>50</v>
      </c>
      <c r="M37" s="18"/>
      <c r="N37" s="15"/>
      <c r="O37" s="16"/>
      <c r="P37" s="16"/>
      <c r="Q37" s="16"/>
    </row>
    <row r="38" spans="1:17" s="7" customFormat="1" x14ac:dyDescent="0.25">
      <c r="A38" s="50" t="s">
        <v>13</v>
      </c>
      <c r="B38" s="52">
        <v>9200</v>
      </c>
      <c r="C38" s="52">
        <v>22001</v>
      </c>
      <c r="D38" s="53" t="s">
        <v>46</v>
      </c>
      <c r="E38" s="54">
        <v>600</v>
      </c>
      <c r="F38" s="54">
        <v>0</v>
      </c>
      <c r="G38" s="54">
        <f t="shared" si="1"/>
        <v>600</v>
      </c>
      <c r="H38" s="56">
        <v>600</v>
      </c>
      <c r="I38" s="56">
        <v>600</v>
      </c>
      <c r="J38" s="56">
        <v>600</v>
      </c>
      <c r="K38" s="56">
        <v>600</v>
      </c>
      <c r="L38" s="58">
        <f t="shared" si="3"/>
        <v>0</v>
      </c>
      <c r="M38" s="18"/>
      <c r="N38" s="15"/>
      <c r="O38" s="16"/>
      <c r="P38" s="16"/>
      <c r="Q38" s="16"/>
    </row>
    <row r="39" spans="1:17" s="7" customFormat="1" x14ac:dyDescent="0.25">
      <c r="A39" s="50" t="s">
        <v>13</v>
      </c>
      <c r="B39" s="52">
        <v>9200</v>
      </c>
      <c r="C39" s="52">
        <v>22100</v>
      </c>
      <c r="D39" s="53" t="s">
        <v>47</v>
      </c>
      <c r="E39" s="54">
        <v>1200</v>
      </c>
      <c r="F39" s="54">
        <v>0</v>
      </c>
      <c r="G39" s="54">
        <f t="shared" si="1"/>
        <v>1200</v>
      </c>
      <c r="H39" s="56">
        <v>1200</v>
      </c>
      <c r="I39" s="56">
        <v>1000</v>
      </c>
      <c r="J39" s="56">
        <v>1000</v>
      </c>
      <c r="K39" s="56">
        <v>1000</v>
      </c>
      <c r="L39" s="58">
        <f t="shared" si="3"/>
        <v>0</v>
      </c>
      <c r="M39" s="18"/>
      <c r="N39" s="15"/>
      <c r="O39" s="16"/>
      <c r="P39" s="16"/>
      <c r="Q39" s="16"/>
    </row>
    <row r="40" spans="1:17" s="7" customFormat="1" x14ac:dyDescent="0.25">
      <c r="A40" s="50" t="s">
        <v>13</v>
      </c>
      <c r="B40" s="52">
        <v>9200</v>
      </c>
      <c r="C40" s="52">
        <v>22102</v>
      </c>
      <c r="D40" s="53" t="s">
        <v>48</v>
      </c>
      <c r="E40" s="54">
        <v>350</v>
      </c>
      <c r="F40" s="54">
        <v>0</v>
      </c>
      <c r="G40" s="54">
        <f t="shared" si="1"/>
        <v>350</v>
      </c>
      <c r="H40" s="56">
        <v>400</v>
      </c>
      <c r="I40" s="56">
        <v>400</v>
      </c>
      <c r="J40" s="56">
        <v>300</v>
      </c>
      <c r="K40" s="56">
        <v>300</v>
      </c>
      <c r="L40" s="58">
        <f t="shared" si="3"/>
        <v>0</v>
      </c>
      <c r="M40" s="18"/>
      <c r="N40" s="15"/>
      <c r="O40" s="16"/>
      <c r="P40" s="16"/>
      <c r="Q40" s="16"/>
    </row>
    <row r="41" spans="1:17" s="7" customFormat="1" x14ac:dyDescent="0.25">
      <c r="A41" s="50" t="s">
        <v>13</v>
      </c>
      <c r="B41" s="52">
        <v>9200</v>
      </c>
      <c r="C41" s="52">
        <v>22110</v>
      </c>
      <c r="D41" s="53" t="s">
        <v>49</v>
      </c>
      <c r="E41" s="54">
        <v>950</v>
      </c>
      <c r="F41" s="54">
        <v>0</v>
      </c>
      <c r="G41" s="54">
        <f t="shared" si="1"/>
        <v>950</v>
      </c>
      <c r="H41" s="56">
        <v>800</v>
      </c>
      <c r="I41" s="56">
        <v>700</v>
      </c>
      <c r="J41" s="56">
        <v>700</v>
      </c>
      <c r="K41" s="56">
        <v>500</v>
      </c>
      <c r="L41" s="58">
        <f t="shared" si="3"/>
        <v>200</v>
      </c>
      <c r="M41" s="18"/>
      <c r="N41" s="15"/>
      <c r="O41" s="16"/>
      <c r="P41" s="16"/>
      <c r="Q41" s="16"/>
    </row>
    <row r="42" spans="1:17" s="7" customFormat="1" x14ac:dyDescent="0.25">
      <c r="A42" s="50" t="s">
        <v>13</v>
      </c>
      <c r="B42" s="52">
        <v>9200</v>
      </c>
      <c r="C42" s="52">
        <v>22200</v>
      </c>
      <c r="D42" s="53" t="s">
        <v>50</v>
      </c>
      <c r="E42" s="54">
        <v>400</v>
      </c>
      <c r="F42" s="54">
        <v>0</v>
      </c>
      <c r="G42" s="54">
        <f t="shared" si="1"/>
        <v>400</v>
      </c>
      <c r="H42" s="56">
        <v>350</v>
      </c>
      <c r="I42" s="56">
        <v>350</v>
      </c>
      <c r="J42" s="56">
        <v>300</v>
      </c>
      <c r="K42" s="56">
        <v>300</v>
      </c>
      <c r="L42" s="58">
        <f t="shared" si="3"/>
        <v>0</v>
      </c>
      <c r="M42" s="18"/>
      <c r="N42" s="15"/>
      <c r="O42" s="16"/>
      <c r="P42" s="16"/>
      <c r="Q42" s="16"/>
    </row>
    <row r="43" spans="1:17" s="7" customFormat="1" x14ac:dyDescent="0.25">
      <c r="A43" s="50" t="s">
        <v>13</v>
      </c>
      <c r="B43" s="52">
        <v>9200</v>
      </c>
      <c r="C43" s="52">
        <v>22400</v>
      </c>
      <c r="D43" s="53" t="s">
        <v>51</v>
      </c>
      <c r="E43" s="54">
        <v>100</v>
      </c>
      <c r="F43" s="54">
        <v>0</v>
      </c>
      <c r="G43" s="54">
        <f t="shared" si="1"/>
        <v>100</v>
      </c>
      <c r="H43" s="56">
        <v>80</v>
      </c>
      <c r="I43" s="56">
        <v>80</v>
      </c>
      <c r="J43" s="56">
        <v>80</v>
      </c>
      <c r="K43" s="56">
        <v>80</v>
      </c>
      <c r="L43" s="58">
        <f t="shared" si="3"/>
        <v>0</v>
      </c>
      <c r="M43" s="18"/>
      <c r="N43" s="15"/>
      <c r="O43" s="16"/>
      <c r="P43" s="16"/>
      <c r="Q43" s="16"/>
    </row>
    <row r="44" spans="1:17" s="7" customFormat="1" x14ac:dyDescent="0.25">
      <c r="A44" s="50" t="s">
        <v>13</v>
      </c>
      <c r="B44" s="52">
        <v>9200</v>
      </c>
      <c r="C44" s="52">
        <v>23020</v>
      </c>
      <c r="D44" s="53" t="s">
        <v>52</v>
      </c>
      <c r="E44" s="54">
        <v>200</v>
      </c>
      <c r="F44" s="54">
        <v>0</v>
      </c>
      <c r="G44" s="54">
        <f t="shared" si="1"/>
        <v>200</v>
      </c>
      <c r="H44" s="56">
        <v>200</v>
      </c>
      <c r="I44" s="56">
        <v>200</v>
      </c>
      <c r="J44" s="56">
        <v>200</v>
      </c>
      <c r="K44" s="56">
        <v>200</v>
      </c>
      <c r="L44" s="58">
        <f t="shared" si="3"/>
        <v>0</v>
      </c>
      <c r="M44" s="18"/>
      <c r="N44" s="15"/>
      <c r="O44" s="16"/>
      <c r="P44" s="16"/>
      <c r="Q44" s="16"/>
    </row>
    <row r="45" spans="1:17" s="7" customFormat="1" ht="13.5" customHeight="1" x14ac:dyDescent="0.25">
      <c r="A45" s="97" t="s">
        <v>53</v>
      </c>
      <c r="B45" s="98"/>
      <c r="C45" s="98"/>
      <c r="D45" s="98"/>
      <c r="E45" s="47">
        <f t="shared" ref="E45:L45" si="11">SUM(E36:E44)</f>
        <v>6000</v>
      </c>
      <c r="F45" s="47">
        <f t="shared" si="11"/>
        <v>0</v>
      </c>
      <c r="G45" s="47">
        <f t="shared" si="11"/>
        <v>6000</v>
      </c>
      <c r="H45" s="48">
        <f t="shared" si="11"/>
        <v>5930</v>
      </c>
      <c r="I45" s="48">
        <f t="shared" si="11"/>
        <v>5380</v>
      </c>
      <c r="J45" s="48">
        <f t="shared" si="11"/>
        <v>5230</v>
      </c>
      <c r="K45" s="48">
        <f t="shared" si="11"/>
        <v>4980</v>
      </c>
      <c r="L45" s="49">
        <f t="shared" si="11"/>
        <v>250</v>
      </c>
      <c r="M45" s="18"/>
      <c r="N45" s="15"/>
      <c r="O45" s="16"/>
      <c r="P45" s="16"/>
      <c r="Q45" s="16"/>
    </row>
    <row r="46" spans="1:17" s="7" customFormat="1" x14ac:dyDescent="0.25">
      <c r="A46" s="50" t="s">
        <v>13</v>
      </c>
      <c r="B46" s="52">
        <v>9200</v>
      </c>
      <c r="C46" s="52">
        <v>62300</v>
      </c>
      <c r="D46" s="53" t="s">
        <v>54</v>
      </c>
      <c r="E46" s="54">
        <v>10000</v>
      </c>
      <c r="F46" s="54">
        <v>0</v>
      </c>
      <c r="G46" s="54">
        <f t="shared" si="1"/>
        <v>10000</v>
      </c>
      <c r="H46" s="56">
        <v>9000</v>
      </c>
      <c r="I46" s="56">
        <v>8000</v>
      </c>
      <c r="J46" s="56">
        <v>7000</v>
      </c>
      <c r="K46" s="56">
        <v>6000</v>
      </c>
      <c r="L46" s="58">
        <f t="shared" si="3"/>
        <v>1000</v>
      </c>
      <c r="M46" s="5"/>
      <c r="N46" s="13"/>
      <c r="O46" s="13"/>
      <c r="P46" s="14"/>
      <c r="Q46" s="16"/>
    </row>
    <row r="47" spans="1:17" s="7" customFormat="1" x14ac:dyDescent="0.25">
      <c r="A47" s="50">
        <v>1</v>
      </c>
      <c r="B47" s="52">
        <v>9200</v>
      </c>
      <c r="C47" s="52">
        <v>62600</v>
      </c>
      <c r="D47" s="53" t="s">
        <v>55</v>
      </c>
      <c r="E47" s="54">
        <v>1000</v>
      </c>
      <c r="F47" s="54">
        <v>0</v>
      </c>
      <c r="G47" s="54">
        <f t="shared" si="1"/>
        <v>1000</v>
      </c>
      <c r="H47" s="56">
        <v>3000</v>
      </c>
      <c r="I47" s="56">
        <v>3000</v>
      </c>
      <c r="J47" s="56">
        <v>3000</v>
      </c>
      <c r="K47" s="56">
        <v>3000</v>
      </c>
      <c r="L47" s="58">
        <f t="shared" si="3"/>
        <v>0</v>
      </c>
      <c r="M47" s="5"/>
      <c r="N47" s="13"/>
      <c r="O47" s="13"/>
      <c r="P47" s="14"/>
      <c r="Q47" s="16"/>
    </row>
    <row r="48" spans="1:17" s="7" customFormat="1" x14ac:dyDescent="0.25">
      <c r="A48" s="50">
        <v>1</v>
      </c>
      <c r="B48" s="52">
        <v>9200</v>
      </c>
      <c r="C48" s="52">
        <v>63200</v>
      </c>
      <c r="D48" s="53" t="s">
        <v>56</v>
      </c>
      <c r="E48" s="54">
        <v>90000</v>
      </c>
      <c r="F48" s="54">
        <v>0</v>
      </c>
      <c r="G48" s="54">
        <f t="shared" si="1"/>
        <v>90000</v>
      </c>
      <c r="H48" s="56">
        <v>89000</v>
      </c>
      <c r="I48" s="56">
        <v>88500</v>
      </c>
      <c r="J48" s="56">
        <v>88500</v>
      </c>
      <c r="K48" s="56">
        <v>50000</v>
      </c>
      <c r="L48" s="58">
        <f t="shared" si="3"/>
        <v>38500</v>
      </c>
      <c r="M48" s="5"/>
      <c r="N48" s="13"/>
      <c r="O48" s="13"/>
      <c r="P48" s="14"/>
      <c r="Q48" s="16"/>
    </row>
    <row r="49" spans="1:17" s="7" customFormat="1" ht="13.5" customHeight="1" thickBot="1" x14ac:dyDescent="0.3">
      <c r="A49" s="95" t="s">
        <v>57</v>
      </c>
      <c r="B49" s="96"/>
      <c r="C49" s="96"/>
      <c r="D49" s="96"/>
      <c r="E49" s="65">
        <f t="shared" ref="E49:L49" si="12">SUM(E46:E48)</f>
        <v>101000</v>
      </c>
      <c r="F49" s="65">
        <f t="shared" si="12"/>
        <v>0</v>
      </c>
      <c r="G49" s="65">
        <f t="shared" si="12"/>
        <v>101000</v>
      </c>
      <c r="H49" s="66">
        <f t="shared" si="12"/>
        <v>101000</v>
      </c>
      <c r="I49" s="66">
        <f t="shared" si="12"/>
        <v>99500</v>
      </c>
      <c r="J49" s="66">
        <f t="shared" si="12"/>
        <v>98500</v>
      </c>
      <c r="K49" s="66">
        <f t="shared" si="12"/>
        <v>59000</v>
      </c>
      <c r="L49" s="67">
        <f t="shared" si="12"/>
        <v>39500</v>
      </c>
      <c r="M49" s="5"/>
      <c r="N49" s="13"/>
      <c r="O49" s="13"/>
      <c r="P49" s="14"/>
      <c r="Q49" s="16"/>
    </row>
    <row r="50" spans="1:17" s="7" customFormat="1" ht="21" customHeight="1" thickBot="1" x14ac:dyDescent="0.3">
      <c r="A50" s="89" t="s">
        <v>58</v>
      </c>
      <c r="B50" s="90"/>
      <c r="C50" s="90"/>
      <c r="D50" s="90"/>
      <c r="E50" s="68">
        <f t="shared" ref="E50:L50" si="13">SUM(E49,E45,E35,E32,E29,E26,E22,E20,E16,E13,E10,E8)</f>
        <v>532800</v>
      </c>
      <c r="F50" s="68">
        <f>SUM(F49,F45,F35,F32,F29,F26,F22,F20,F16,F13,F10,F8)</f>
        <v>113000</v>
      </c>
      <c r="G50" s="68">
        <f t="shared" si="13"/>
        <v>645800</v>
      </c>
      <c r="H50" s="69">
        <f t="shared" si="13"/>
        <v>636330</v>
      </c>
      <c r="I50" s="69">
        <f>SUM(I49,I45,I35,I32,I29,I26,I22,I20,I16,I13,I10,I8)</f>
        <v>620180</v>
      </c>
      <c r="J50" s="69">
        <f t="shared" si="13"/>
        <v>596030</v>
      </c>
      <c r="K50" s="69">
        <f t="shared" si="13"/>
        <v>521430</v>
      </c>
      <c r="L50" s="70">
        <f t="shared" si="13"/>
        <v>74600</v>
      </c>
      <c r="M50" s="18"/>
      <c r="N50" s="15"/>
      <c r="O50" s="16"/>
      <c r="P50" s="16"/>
      <c r="Q50" s="16"/>
    </row>
    <row r="51" spans="1:17" s="7" customFormat="1" x14ac:dyDescent="0.25">
      <c r="A51" s="8"/>
      <c r="B51" s="1"/>
      <c r="C51" s="1"/>
      <c r="D51" s="20"/>
      <c r="E51" s="3"/>
      <c r="F51" s="3"/>
      <c r="G51" s="3"/>
      <c r="H51" s="3"/>
      <c r="I51" s="3"/>
      <c r="J51" s="3"/>
      <c r="K51" s="3"/>
      <c r="L51" s="4"/>
      <c r="M51" s="21"/>
      <c r="N51" s="22"/>
      <c r="O51" s="23"/>
      <c r="P51" s="23"/>
      <c r="Q51" s="23"/>
    </row>
    <row r="53" spans="1:17" s="24" customFormat="1" ht="15.6" x14ac:dyDescent="0.3">
      <c r="A53" s="34" t="s">
        <v>59</v>
      </c>
    </row>
    <row r="54" spans="1:17" s="7" customFormat="1" ht="13.8" thickBot="1" x14ac:dyDescent="0.3">
      <c r="A54" s="25"/>
      <c r="B54" s="26"/>
      <c r="C54" s="26"/>
      <c r="D54" s="27"/>
      <c r="E54" s="28"/>
      <c r="F54" s="28"/>
      <c r="G54" s="28"/>
      <c r="H54" s="28"/>
      <c r="I54" s="28"/>
      <c r="J54" s="28"/>
      <c r="K54" s="28"/>
      <c r="L54" s="29"/>
      <c r="M54"/>
    </row>
    <row r="55" spans="1:17" s="7" customFormat="1" ht="39" customHeight="1" thickBot="1" x14ac:dyDescent="0.3">
      <c r="A55" s="91" t="s">
        <v>60</v>
      </c>
      <c r="B55" s="92"/>
      <c r="C55" s="71" t="s">
        <v>3</v>
      </c>
      <c r="D55" s="37" t="s">
        <v>4</v>
      </c>
      <c r="E55" s="38" t="s">
        <v>61</v>
      </c>
      <c r="F55" s="38" t="s">
        <v>6</v>
      </c>
      <c r="G55" s="38" t="s">
        <v>62</v>
      </c>
      <c r="H55" s="38" t="s">
        <v>63</v>
      </c>
      <c r="I55" s="38" t="s">
        <v>64</v>
      </c>
      <c r="J55" s="72" t="s">
        <v>65</v>
      </c>
      <c r="K55" s="28"/>
      <c r="L55" s="29"/>
      <c r="M55"/>
    </row>
    <row r="56" spans="1:17" s="7" customFormat="1" x14ac:dyDescent="0.25">
      <c r="A56" s="93" t="s">
        <v>13</v>
      </c>
      <c r="B56" s="94"/>
      <c r="C56" s="41" t="s">
        <v>66</v>
      </c>
      <c r="D56" s="43" t="s">
        <v>67</v>
      </c>
      <c r="E56" s="73">
        <v>24000</v>
      </c>
      <c r="F56" s="44">
        <v>0</v>
      </c>
      <c r="G56" s="44">
        <f>+E56+F56</f>
        <v>24000</v>
      </c>
      <c r="H56" s="44">
        <v>25000</v>
      </c>
      <c r="I56" s="44">
        <v>24000</v>
      </c>
      <c r="J56" s="74">
        <f>+H56-I56</f>
        <v>1000</v>
      </c>
      <c r="K56" s="28"/>
      <c r="L56" s="29"/>
      <c r="M56"/>
    </row>
    <row r="57" spans="1:17" s="7" customFormat="1" x14ac:dyDescent="0.25">
      <c r="A57" s="83" t="s">
        <v>13</v>
      </c>
      <c r="B57" s="84"/>
      <c r="C57" s="51" t="s">
        <v>68</v>
      </c>
      <c r="D57" s="53" t="s">
        <v>69</v>
      </c>
      <c r="E57" s="59">
        <v>92800</v>
      </c>
      <c r="F57" s="54">
        <v>0</v>
      </c>
      <c r="G57" s="54">
        <f t="shared" ref="G57:G76" si="14">+E57+F57</f>
        <v>92800</v>
      </c>
      <c r="H57" s="54">
        <v>100000</v>
      </c>
      <c r="I57" s="54">
        <v>85000</v>
      </c>
      <c r="J57" s="75">
        <f t="shared" ref="J57:J76" si="15">+H57-I57</f>
        <v>15000</v>
      </c>
      <c r="K57" s="28"/>
      <c r="L57" s="29"/>
      <c r="M57"/>
    </row>
    <row r="58" spans="1:17" s="7" customFormat="1" x14ac:dyDescent="0.25">
      <c r="A58" s="83" t="s">
        <v>13</v>
      </c>
      <c r="B58" s="84"/>
      <c r="C58" s="51" t="s">
        <v>70</v>
      </c>
      <c r="D58" s="53" t="s">
        <v>71</v>
      </c>
      <c r="E58" s="54">
        <v>13000</v>
      </c>
      <c r="F58" s="54">
        <v>0</v>
      </c>
      <c r="G58" s="54">
        <f t="shared" si="14"/>
        <v>13000</v>
      </c>
      <c r="H58" s="54">
        <v>12000</v>
      </c>
      <c r="I58" s="54">
        <v>12000</v>
      </c>
      <c r="J58" s="75">
        <f t="shared" si="15"/>
        <v>0</v>
      </c>
      <c r="K58" s="28"/>
      <c r="L58" s="29"/>
      <c r="M58"/>
    </row>
    <row r="59" spans="1:17" s="7" customFormat="1" x14ac:dyDescent="0.25">
      <c r="A59" s="83" t="s">
        <v>13</v>
      </c>
      <c r="B59" s="84"/>
      <c r="C59" s="51" t="s">
        <v>72</v>
      </c>
      <c r="D59" s="53" t="s">
        <v>73</v>
      </c>
      <c r="E59" s="54">
        <v>2000</v>
      </c>
      <c r="F59" s="54">
        <v>0</v>
      </c>
      <c r="G59" s="54">
        <f t="shared" si="14"/>
        <v>2000</v>
      </c>
      <c r="H59" s="54">
        <v>2000</v>
      </c>
      <c r="I59" s="54">
        <v>1000</v>
      </c>
      <c r="J59" s="75">
        <f t="shared" si="15"/>
        <v>1000</v>
      </c>
      <c r="K59" s="28"/>
      <c r="L59" s="29"/>
      <c r="M59"/>
    </row>
    <row r="60" spans="1:17" s="7" customFormat="1" x14ac:dyDescent="0.25">
      <c r="A60" s="83" t="s">
        <v>13</v>
      </c>
      <c r="B60" s="84"/>
      <c r="C60" s="51" t="s">
        <v>74</v>
      </c>
      <c r="D60" s="53" t="s">
        <v>75</v>
      </c>
      <c r="E60" s="54">
        <v>2000</v>
      </c>
      <c r="F60" s="54">
        <v>0</v>
      </c>
      <c r="G60" s="54">
        <f t="shared" si="14"/>
        <v>2000</v>
      </c>
      <c r="H60" s="54">
        <v>2500</v>
      </c>
      <c r="I60" s="54">
        <v>1000</v>
      </c>
      <c r="J60" s="75">
        <f t="shared" si="15"/>
        <v>1500</v>
      </c>
      <c r="K60" s="28"/>
      <c r="L60" s="29"/>
      <c r="M60"/>
    </row>
    <row r="61" spans="1:17" s="7" customFormat="1" x14ac:dyDescent="0.25">
      <c r="A61" s="85" t="s">
        <v>76</v>
      </c>
      <c r="B61" s="86"/>
      <c r="C61" s="86"/>
      <c r="D61" s="86"/>
      <c r="E61" s="47">
        <f t="shared" ref="E61:J61" si="16">SUM(E56:E60)</f>
        <v>133800</v>
      </c>
      <c r="F61" s="47">
        <f t="shared" si="16"/>
        <v>0</v>
      </c>
      <c r="G61" s="47">
        <f t="shared" si="16"/>
        <v>133800</v>
      </c>
      <c r="H61" s="47">
        <f t="shared" si="16"/>
        <v>141500</v>
      </c>
      <c r="I61" s="47">
        <f t="shared" si="16"/>
        <v>123000</v>
      </c>
      <c r="J61" s="76">
        <f t="shared" si="16"/>
        <v>18500</v>
      </c>
      <c r="K61" s="30"/>
      <c r="L61" s="31"/>
      <c r="M61" s="5"/>
      <c r="N61" s="6"/>
    </row>
    <row r="62" spans="1:17" s="7" customFormat="1" x14ac:dyDescent="0.25">
      <c r="A62" s="83" t="s">
        <v>13</v>
      </c>
      <c r="B62" s="84"/>
      <c r="C62" s="51" t="s">
        <v>77</v>
      </c>
      <c r="D62" s="53" t="s">
        <v>78</v>
      </c>
      <c r="E62" s="54">
        <v>12000</v>
      </c>
      <c r="F62" s="54">
        <v>0</v>
      </c>
      <c r="G62" s="54">
        <f t="shared" si="14"/>
        <v>12000</v>
      </c>
      <c r="H62" s="54">
        <v>20000</v>
      </c>
      <c r="I62" s="54">
        <v>12000</v>
      </c>
      <c r="J62" s="75">
        <f t="shared" si="15"/>
        <v>8000</v>
      </c>
      <c r="K62" s="28"/>
      <c r="L62" s="29"/>
      <c r="M62"/>
    </row>
    <row r="63" spans="1:17" s="7" customFormat="1" x14ac:dyDescent="0.25">
      <c r="A63" s="85" t="s">
        <v>79</v>
      </c>
      <c r="B63" s="86"/>
      <c r="C63" s="86"/>
      <c r="D63" s="86"/>
      <c r="E63" s="47">
        <f t="shared" ref="E63:J63" si="17">SUM(E62)</f>
        <v>12000</v>
      </c>
      <c r="F63" s="47">
        <f t="shared" si="17"/>
        <v>0</v>
      </c>
      <c r="G63" s="47">
        <f t="shared" si="17"/>
        <v>12000</v>
      </c>
      <c r="H63" s="47">
        <f t="shared" si="17"/>
        <v>20000</v>
      </c>
      <c r="I63" s="47">
        <f t="shared" si="17"/>
        <v>12000</v>
      </c>
      <c r="J63" s="76">
        <f t="shared" si="17"/>
        <v>8000</v>
      </c>
      <c r="K63" s="30"/>
      <c r="L63" s="31"/>
      <c r="M63" s="5"/>
      <c r="N63" s="6"/>
    </row>
    <row r="64" spans="1:17" s="7" customFormat="1" x14ac:dyDescent="0.25">
      <c r="A64" s="83" t="s">
        <v>13</v>
      </c>
      <c r="B64" s="84"/>
      <c r="C64" s="51" t="s">
        <v>80</v>
      </c>
      <c r="D64" s="53" t="s">
        <v>81</v>
      </c>
      <c r="E64" s="54">
        <v>4000</v>
      </c>
      <c r="F64" s="54">
        <v>0</v>
      </c>
      <c r="G64" s="54">
        <f t="shared" si="14"/>
        <v>4000</v>
      </c>
      <c r="H64" s="54">
        <v>5000</v>
      </c>
      <c r="I64" s="54">
        <v>4000</v>
      </c>
      <c r="J64" s="75">
        <f t="shared" si="15"/>
        <v>1000</v>
      </c>
      <c r="K64" s="28"/>
      <c r="L64" s="29"/>
      <c r="M64"/>
    </row>
    <row r="65" spans="1:14" s="7" customFormat="1" x14ac:dyDescent="0.25">
      <c r="A65" s="83" t="s">
        <v>13</v>
      </c>
      <c r="B65" s="84"/>
      <c r="C65" s="51" t="s">
        <v>82</v>
      </c>
      <c r="D65" s="53" t="s">
        <v>83</v>
      </c>
      <c r="E65" s="54">
        <v>25000</v>
      </c>
      <c r="F65" s="54">
        <v>0</v>
      </c>
      <c r="G65" s="54">
        <f t="shared" si="14"/>
        <v>25000</v>
      </c>
      <c r="H65" s="54">
        <v>30000</v>
      </c>
      <c r="I65" s="54">
        <v>26000</v>
      </c>
      <c r="J65" s="75">
        <f t="shared" si="15"/>
        <v>4000</v>
      </c>
      <c r="K65" s="27"/>
      <c r="L65" s="29"/>
      <c r="M65"/>
    </row>
    <row r="66" spans="1:14" s="7" customFormat="1" x14ac:dyDescent="0.25">
      <c r="A66" s="83" t="s">
        <v>13</v>
      </c>
      <c r="B66" s="84"/>
      <c r="C66" s="51" t="s">
        <v>84</v>
      </c>
      <c r="D66" s="53" t="s">
        <v>85</v>
      </c>
      <c r="E66" s="54">
        <v>900</v>
      </c>
      <c r="F66" s="54">
        <v>0</v>
      </c>
      <c r="G66" s="54">
        <f>+E66+F66</f>
        <v>900</v>
      </c>
      <c r="H66" s="54">
        <v>1000</v>
      </c>
      <c r="I66" s="54">
        <v>400</v>
      </c>
      <c r="J66" s="75">
        <f>+H66-I66</f>
        <v>600</v>
      </c>
      <c r="K66" s="27"/>
      <c r="L66" s="29"/>
      <c r="M66"/>
    </row>
    <row r="67" spans="1:14" s="7" customFormat="1" x14ac:dyDescent="0.25">
      <c r="A67" s="83" t="s">
        <v>13</v>
      </c>
      <c r="B67" s="84"/>
      <c r="C67" s="51" t="s">
        <v>86</v>
      </c>
      <c r="D67" s="53" t="s">
        <v>87</v>
      </c>
      <c r="E67" s="54">
        <v>100</v>
      </c>
      <c r="F67" s="54">
        <v>0</v>
      </c>
      <c r="G67" s="54">
        <f>+E67+F67</f>
        <v>100</v>
      </c>
      <c r="H67" s="54">
        <v>200</v>
      </c>
      <c r="I67" s="54">
        <v>0</v>
      </c>
      <c r="J67" s="75">
        <f>+H67-I67</f>
        <v>200</v>
      </c>
      <c r="K67" s="27"/>
      <c r="L67" s="29"/>
      <c r="M67"/>
    </row>
    <row r="68" spans="1:14" s="7" customFormat="1" x14ac:dyDescent="0.25">
      <c r="A68" s="83" t="s">
        <v>13</v>
      </c>
      <c r="B68" s="84"/>
      <c r="C68" s="51" t="s">
        <v>88</v>
      </c>
      <c r="D68" s="53" t="s">
        <v>89</v>
      </c>
      <c r="E68" s="54">
        <v>1000</v>
      </c>
      <c r="F68" s="54">
        <v>0</v>
      </c>
      <c r="G68" s="54">
        <f t="shared" si="14"/>
        <v>1000</v>
      </c>
      <c r="H68" s="54">
        <v>1500</v>
      </c>
      <c r="I68" s="54">
        <v>500</v>
      </c>
      <c r="J68" s="75">
        <f t="shared" si="15"/>
        <v>1000</v>
      </c>
      <c r="K68" s="27"/>
      <c r="L68" s="29"/>
      <c r="M68"/>
    </row>
    <row r="69" spans="1:14" s="7" customFormat="1" x14ac:dyDescent="0.25">
      <c r="A69" s="85" t="s">
        <v>90</v>
      </c>
      <c r="B69" s="86"/>
      <c r="C69" s="86"/>
      <c r="D69" s="86"/>
      <c r="E69" s="47">
        <f t="shared" ref="E69:J69" si="18">SUM(E64:E68)</f>
        <v>31000</v>
      </c>
      <c r="F69" s="47">
        <f t="shared" si="18"/>
        <v>0</v>
      </c>
      <c r="G69" s="47">
        <f t="shared" si="18"/>
        <v>31000</v>
      </c>
      <c r="H69" s="47">
        <f t="shared" si="18"/>
        <v>37700</v>
      </c>
      <c r="I69" s="47">
        <f t="shared" si="18"/>
        <v>30900</v>
      </c>
      <c r="J69" s="76">
        <f t="shared" si="18"/>
        <v>6800</v>
      </c>
      <c r="K69" s="30"/>
      <c r="L69" s="31"/>
      <c r="M69" s="5"/>
      <c r="N69" s="6"/>
    </row>
    <row r="70" spans="1:14" s="7" customFormat="1" x14ac:dyDescent="0.25">
      <c r="A70" s="83" t="s">
        <v>13</v>
      </c>
      <c r="B70" s="84"/>
      <c r="C70" s="51" t="s">
        <v>91</v>
      </c>
      <c r="D70" s="53" t="s">
        <v>92</v>
      </c>
      <c r="E70" s="54">
        <v>60000</v>
      </c>
      <c r="F70" s="54">
        <v>0</v>
      </c>
      <c r="G70" s="54">
        <f>+E70+F70</f>
        <v>60000</v>
      </c>
      <c r="H70" s="54">
        <v>60000</v>
      </c>
      <c r="I70" s="54">
        <v>60000</v>
      </c>
      <c r="J70" s="75">
        <f>+H70-I70</f>
        <v>0</v>
      </c>
      <c r="K70" s="27"/>
      <c r="L70" s="29"/>
      <c r="M70"/>
    </row>
    <row r="71" spans="1:14" s="7" customFormat="1" x14ac:dyDescent="0.25">
      <c r="A71" s="81" t="s">
        <v>13</v>
      </c>
      <c r="B71" s="82"/>
      <c r="C71" s="77" t="s">
        <v>93</v>
      </c>
      <c r="D71" s="53" t="s">
        <v>94</v>
      </c>
      <c r="E71" s="54">
        <v>1000</v>
      </c>
      <c r="F71" s="54">
        <v>0</v>
      </c>
      <c r="G71" s="54">
        <f>+E71+F71</f>
        <v>1000</v>
      </c>
      <c r="H71" s="54">
        <v>1000</v>
      </c>
      <c r="I71" s="54">
        <v>1000</v>
      </c>
      <c r="J71" s="75">
        <f>+H71-I71</f>
        <v>0</v>
      </c>
      <c r="K71" s="27"/>
      <c r="L71" s="29"/>
      <c r="M71"/>
    </row>
    <row r="72" spans="1:14" s="7" customFormat="1" x14ac:dyDescent="0.25">
      <c r="A72" s="85" t="s">
        <v>95</v>
      </c>
      <c r="B72" s="86"/>
      <c r="C72" s="86"/>
      <c r="D72" s="86"/>
      <c r="E72" s="47">
        <f t="shared" ref="E72:J72" si="19">SUM(E70:E71)</f>
        <v>61000</v>
      </c>
      <c r="F72" s="47">
        <f t="shared" si="19"/>
        <v>0</v>
      </c>
      <c r="G72" s="47">
        <f t="shared" si="19"/>
        <v>61000</v>
      </c>
      <c r="H72" s="47">
        <f t="shared" si="19"/>
        <v>61000</v>
      </c>
      <c r="I72" s="47">
        <f t="shared" si="19"/>
        <v>61000</v>
      </c>
      <c r="J72" s="76">
        <f t="shared" si="19"/>
        <v>0</v>
      </c>
      <c r="K72" s="30"/>
      <c r="L72" s="31"/>
      <c r="M72" s="5"/>
      <c r="N72" s="6"/>
    </row>
    <row r="73" spans="1:14" s="7" customFormat="1" x14ac:dyDescent="0.25">
      <c r="A73" s="83" t="s">
        <v>13</v>
      </c>
      <c r="B73" s="84"/>
      <c r="C73" s="51" t="s">
        <v>96</v>
      </c>
      <c r="D73" s="53" t="s">
        <v>97</v>
      </c>
      <c r="E73" s="54">
        <v>100</v>
      </c>
      <c r="F73" s="54">
        <v>0</v>
      </c>
      <c r="G73" s="54">
        <f t="shared" si="14"/>
        <v>100</v>
      </c>
      <c r="H73" s="54">
        <v>100</v>
      </c>
      <c r="I73" s="54">
        <v>100</v>
      </c>
      <c r="J73" s="75">
        <f t="shared" si="15"/>
        <v>0</v>
      </c>
      <c r="K73" s="27"/>
      <c r="L73" s="29"/>
      <c r="M73"/>
    </row>
    <row r="74" spans="1:14" s="7" customFormat="1" x14ac:dyDescent="0.25">
      <c r="A74" s="83" t="s">
        <v>13</v>
      </c>
      <c r="B74" s="84"/>
      <c r="C74" s="51" t="s">
        <v>98</v>
      </c>
      <c r="D74" s="53" t="s">
        <v>99</v>
      </c>
      <c r="E74" s="54">
        <v>2900</v>
      </c>
      <c r="F74" s="54">
        <v>0</v>
      </c>
      <c r="G74" s="54">
        <f t="shared" si="14"/>
        <v>2900</v>
      </c>
      <c r="H74" s="54">
        <v>2000</v>
      </c>
      <c r="I74" s="54">
        <v>1000</v>
      </c>
      <c r="J74" s="75">
        <f t="shared" si="15"/>
        <v>1000</v>
      </c>
      <c r="K74" s="27"/>
      <c r="L74" s="29"/>
      <c r="M74"/>
    </row>
    <row r="75" spans="1:14" s="7" customFormat="1" x14ac:dyDescent="0.25">
      <c r="A75" s="85" t="s">
        <v>100</v>
      </c>
      <c r="B75" s="86"/>
      <c r="C75" s="86"/>
      <c r="D75" s="86"/>
      <c r="E75" s="47">
        <f t="shared" ref="E75:J75" si="20">SUM(E73:E74)</f>
        <v>3000</v>
      </c>
      <c r="F75" s="47">
        <f t="shared" si="20"/>
        <v>0</v>
      </c>
      <c r="G75" s="47">
        <f t="shared" si="20"/>
        <v>3000</v>
      </c>
      <c r="H75" s="47">
        <f t="shared" si="20"/>
        <v>2100</v>
      </c>
      <c r="I75" s="47">
        <f t="shared" si="20"/>
        <v>1100</v>
      </c>
      <c r="J75" s="76">
        <f t="shared" si="20"/>
        <v>1000</v>
      </c>
      <c r="K75" s="30"/>
      <c r="L75" s="31"/>
      <c r="M75" s="5"/>
      <c r="N75" s="6"/>
    </row>
    <row r="76" spans="1:14" s="7" customFormat="1" x14ac:dyDescent="0.25">
      <c r="A76" s="83" t="s">
        <v>13</v>
      </c>
      <c r="B76" s="84"/>
      <c r="C76" s="51" t="s">
        <v>101</v>
      </c>
      <c r="D76" s="53" t="s">
        <v>102</v>
      </c>
      <c r="E76" s="54">
        <v>222000</v>
      </c>
      <c r="F76" s="54">
        <v>0</v>
      </c>
      <c r="G76" s="54">
        <f t="shared" si="14"/>
        <v>222000</v>
      </c>
      <c r="H76" s="54">
        <v>232000</v>
      </c>
      <c r="I76" s="54">
        <v>232000</v>
      </c>
      <c r="J76" s="75">
        <f t="shared" si="15"/>
        <v>0</v>
      </c>
      <c r="K76" s="27"/>
      <c r="L76" s="29"/>
      <c r="M76"/>
    </row>
    <row r="77" spans="1:14" s="7" customFormat="1" x14ac:dyDescent="0.25">
      <c r="A77" s="85" t="s">
        <v>103</v>
      </c>
      <c r="B77" s="86"/>
      <c r="C77" s="86"/>
      <c r="D77" s="86"/>
      <c r="E77" s="47">
        <f t="shared" ref="E77:J77" si="21">SUM(E76:E76)</f>
        <v>222000</v>
      </c>
      <c r="F77" s="47">
        <f t="shared" si="21"/>
        <v>0</v>
      </c>
      <c r="G77" s="47">
        <f t="shared" si="21"/>
        <v>222000</v>
      </c>
      <c r="H77" s="47">
        <f t="shared" si="21"/>
        <v>232000</v>
      </c>
      <c r="I77" s="47">
        <f t="shared" si="21"/>
        <v>232000</v>
      </c>
      <c r="J77" s="76">
        <f t="shared" si="21"/>
        <v>0</v>
      </c>
      <c r="K77" s="30"/>
      <c r="L77" s="31"/>
      <c r="M77" s="5"/>
      <c r="N77" s="6"/>
    </row>
    <row r="78" spans="1:14" s="7" customFormat="1" ht="26.4" x14ac:dyDescent="0.25">
      <c r="A78" s="81" t="s">
        <v>13</v>
      </c>
      <c r="B78" s="82"/>
      <c r="C78" s="77" t="s">
        <v>104</v>
      </c>
      <c r="D78" s="53" t="s">
        <v>105</v>
      </c>
      <c r="E78" s="54">
        <v>0</v>
      </c>
      <c r="F78" s="54">
        <v>22000</v>
      </c>
      <c r="G78" s="54">
        <f>+E78+F78</f>
        <v>22000</v>
      </c>
      <c r="H78" s="54">
        <v>11000</v>
      </c>
      <c r="I78" s="54">
        <v>11000</v>
      </c>
      <c r="J78" s="75">
        <f>+H78-I78</f>
        <v>0</v>
      </c>
      <c r="K78" s="27"/>
      <c r="L78" s="29"/>
      <c r="M78"/>
    </row>
    <row r="79" spans="1:14" s="7" customFormat="1" x14ac:dyDescent="0.25">
      <c r="A79" s="83" t="s">
        <v>13</v>
      </c>
      <c r="B79" s="84"/>
      <c r="C79" s="51" t="s">
        <v>106</v>
      </c>
      <c r="D79" s="53" t="s">
        <v>107</v>
      </c>
      <c r="E79" s="59">
        <v>70000</v>
      </c>
      <c r="F79" s="54">
        <v>0</v>
      </c>
      <c r="G79" s="54">
        <f>+E79+F79</f>
        <v>70000</v>
      </c>
      <c r="H79" s="54">
        <v>56000</v>
      </c>
      <c r="I79" s="54">
        <v>56000</v>
      </c>
      <c r="J79" s="75">
        <f>+H79-I79</f>
        <v>0</v>
      </c>
      <c r="K79" s="27"/>
      <c r="L79" s="29"/>
      <c r="M79"/>
    </row>
    <row r="80" spans="1:14" s="7" customFormat="1" ht="13.8" customHeight="1" x14ac:dyDescent="0.25">
      <c r="A80" s="85" t="s">
        <v>108</v>
      </c>
      <c r="B80" s="86"/>
      <c r="C80" s="86"/>
      <c r="D80" s="86"/>
      <c r="E80" s="47">
        <f>SUM(E79:E79)</f>
        <v>70000</v>
      </c>
      <c r="F80" s="47">
        <f>SUM(F78:F79)</f>
        <v>22000</v>
      </c>
      <c r="G80" s="47">
        <f>SUM(G78:G79)</f>
        <v>92000</v>
      </c>
      <c r="H80" s="47">
        <f>H78+H79</f>
        <v>67000</v>
      </c>
      <c r="I80" s="47">
        <f>I78+I79</f>
        <v>67000</v>
      </c>
      <c r="J80" s="76">
        <f>SUM(J79:J79)</f>
        <v>0</v>
      </c>
      <c r="K80" s="30"/>
      <c r="L80" s="31"/>
      <c r="M80" s="5"/>
      <c r="N80" s="6"/>
    </row>
    <row r="81" spans="1:14" s="7" customFormat="1" x14ac:dyDescent="0.25">
      <c r="A81" s="83">
        <v>1</v>
      </c>
      <c r="B81" s="84"/>
      <c r="C81" s="51" t="s">
        <v>109</v>
      </c>
      <c r="D81" s="53" t="s">
        <v>110</v>
      </c>
      <c r="E81" s="54">
        <v>0</v>
      </c>
      <c r="F81" s="54">
        <v>91000</v>
      </c>
      <c r="G81" s="54">
        <f>+E81+F81</f>
        <v>91000</v>
      </c>
      <c r="H81" s="54">
        <v>0</v>
      </c>
      <c r="I81" s="54">
        <v>0</v>
      </c>
      <c r="J81" s="75">
        <v>0</v>
      </c>
      <c r="K81" s="27"/>
      <c r="L81" s="29"/>
      <c r="M81"/>
    </row>
    <row r="82" spans="1:14" s="7" customFormat="1" ht="13.8" customHeight="1" thickBot="1" x14ac:dyDescent="0.3">
      <c r="A82" s="87" t="s">
        <v>111</v>
      </c>
      <c r="B82" s="88"/>
      <c r="C82" s="88"/>
      <c r="D82" s="88"/>
      <c r="E82" s="65">
        <f>SUM(E81:E81)</f>
        <v>0</v>
      </c>
      <c r="F82" s="65">
        <f>SUM(F81:F81)</f>
        <v>91000</v>
      </c>
      <c r="G82" s="65">
        <f>SUM(E82:F82)</f>
        <v>91000</v>
      </c>
      <c r="H82" s="65">
        <f>SUM(H81:H81)</f>
        <v>0</v>
      </c>
      <c r="I82" s="65">
        <f>SUM(I81:I81)</f>
        <v>0</v>
      </c>
      <c r="J82" s="78">
        <f>SUM(J81:J81)</f>
        <v>0</v>
      </c>
      <c r="K82" s="30"/>
      <c r="L82" s="31"/>
      <c r="M82" s="5"/>
      <c r="N82" s="6"/>
    </row>
    <row r="83" spans="1:14" s="7" customFormat="1" ht="21" customHeight="1" thickBot="1" x14ac:dyDescent="0.3">
      <c r="A83" s="89" t="s">
        <v>58</v>
      </c>
      <c r="B83" s="90"/>
      <c r="C83" s="90"/>
      <c r="D83" s="90"/>
      <c r="E83" s="68">
        <f t="shared" ref="E83:J83" si="22">SUM(E61,E63,E69,E72,E75,E77,E80,E82)</f>
        <v>532800</v>
      </c>
      <c r="F83" s="68">
        <f t="shared" si="22"/>
        <v>113000</v>
      </c>
      <c r="G83" s="68">
        <f t="shared" si="22"/>
        <v>645800</v>
      </c>
      <c r="H83" s="68">
        <f t="shared" si="22"/>
        <v>561300</v>
      </c>
      <c r="I83" s="68">
        <f t="shared" si="22"/>
        <v>527000</v>
      </c>
      <c r="J83" s="79">
        <f t="shared" si="22"/>
        <v>34300</v>
      </c>
      <c r="K83" s="27"/>
      <c r="L83" s="29"/>
      <c r="M83"/>
    </row>
  </sheetData>
  <mergeCells count="44">
    <mergeCell ref="A49:D49"/>
    <mergeCell ref="A8:D8"/>
    <mergeCell ref="A10:D10"/>
    <mergeCell ref="A13:D13"/>
    <mergeCell ref="A16:D16"/>
    <mergeCell ref="A20:D20"/>
    <mergeCell ref="A22:D22"/>
    <mergeCell ref="A26:D26"/>
    <mergeCell ref="A29:D29"/>
    <mergeCell ref="A32:D32"/>
    <mergeCell ref="A35:D35"/>
    <mergeCell ref="A45:D45"/>
    <mergeCell ref="A65:B65"/>
    <mergeCell ref="A50:D50"/>
    <mergeCell ref="A55:B55"/>
    <mergeCell ref="A56:B56"/>
    <mergeCell ref="A57:B57"/>
    <mergeCell ref="A58:B58"/>
    <mergeCell ref="A59:B59"/>
    <mergeCell ref="A81:B81"/>
    <mergeCell ref="A82:D82"/>
    <mergeCell ref="A83:D83"/>
    <mergeCell ref="A72:D72"/>
    <mergeCell ref="A73:B73"/>
    <mergeCell ref="A74:B74"/>
    <mergeCell ref="A75:D75"/>
    <mergeCell ref="A76:B76"/>
    <mergeCell ref="A77:D77"/>
    <mergeCell ref="A1:L1"/>
    <mergeCell ref="A2:L2"/>
    <mergeCell ref="A78:B78"/>
    <mergeCell ref="A79:B79"/>
    <mergeCell ref="A80:D80"/>
    <mergeCell ref="A66:B66"/>
    <mergeCell ref="A67:B67"/>
    <mergeCell ref="A68:B68"/>
    <mergeCell ref="A69:D69"/>
    <mergeCell ref="A70:B70"/>
    <mergeCell ref="A71:B71"/>
    <mergeCell ref="A60:B60"/>
    <mergeCell ref="A61:D61"/>
    <mergeCell ref="A62:B62"/>
    <mergeCell ref="A63:D63"/>
    <mergeCell ref="A64:B64"/>
  </mergeCells>
  <printOptions horizontalCentered="1" verticalCentered="1"/>
  <pageMargins left="0.39370078740157483" right="0.39370078740157483" top="0.39370078740157483" bottom="0.39370078740157483" header="0" footer="0"/>
  <pageSetup paperSize="8" orientation="landscape" r:id="rId1"/>
  <headerFooter alignWithMargins="0"/>
  <ignoredErrors>
    <ignoredError sqref="G8:G50 L45 G61 G63 G69 G72:G82 J61:J82 L20 L22" formula="1"/>
    <ignoredError sqref="A7:D39 A40:D48 A56:D8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de área" ma:contentTypeID="0x010100C878239678AE774EBC767F9A486250B30300F84B613D41235C4DBBA62D0B89226295" ma:contentTypeVersion="0" ma:contentTypeDescription="" ma:contentTypeScope="" ma:versionID="659f9e02eaf28cce96cdf5336590e9bf">
  <xsd:schema xmlns:xsd="http://www.w3.org/2001/XMLSchema" xmlns:xs="http://www.w3.org/2001/XMLSchema" xmlns:p="http://schemas.microsoft.com/office/2006/metadata/properties" xmlns:ns2="e4ae2e3a-e3df-4f1e-a03f-9c9adf24f630" targetNamespace="http://schemas.microsoft.com/office/2006/metadata/properties" ma:root="true" ma:fieldsID="e4bf3041a9c1f0c360ef13c38973348d" ns2:_="">
    <xsd:import namespace="e4ae2e3a-e3df-4f1e-a03f-9c9adf24f63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NFDescripcion" minOccurs="0"/>
                <xsd:element ref="ns2:INFTituloEU" minOccurs="0"/>
                <xsd:element ref="ns2:INFDescripcionEU" minOccurs="0"/>
                <xsd:element ref="ns2:INFDestacado" minOccurs="0"/>
                <xsd:element ref="ns2:bac2d4ba42644256b76d1f7590e4f8b2" minOccurs="0"/>
                <xsd:element ref="ns2:TaxCatchAll" minOccurs="0"/>
                <xsd:element ref="ns2:TaxCatchAllLabel" minOccurs="0"/>
                <xsd:element ref="ns2:kaa955520f14433bb0ce3bb52afc903d" minOccurs="0"/>
                <xsd:element ref="ns2:f65b4949a22045caa2103998cd20af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e2e3a-e3df-4f1e-a03f-9c9adf24f63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NFDescripcion" ma:index="11" nillable="true" ma:displayName="Descripción ES" ma:internalName="INFDescripcion">
      <xsd:simpleType>
        <xsd:restriction base="dms:Note">
          <xsd:maxLength value="255"/>
        </xsd:restriction>
      </xsd:simpleType>
    </xsd:element>
    <xsd:element name="INFTituloEU" ma:index="12" nillable="true" ma:displayName="Título EU" ma:internalName="INFTituloEU">
      <xsd:simpleType>
        <xsd:restriction base="dms:Text">
          <xsd:maxLength value="255"/>
        </xsd:restriction>
      </xsd:simpleType>
    </xsd:element>
    <xsd:element name="INFDescripcionEU" ma:index="13" nillable="true" ma:displayName="Descripción EU" ma:internalName="INFDescripcionEU">
      <xsd:simpleType>
        <xsd:restriction base="dms:Note">
          <xsd:maxLength value="255"/>
        </xsd:restriction>
      </xsd:simpleType>
    </xsd:element>
    <xsd:element name="INFDestacado" ma:index="14" nillable="true" ma:displayName="Destacado" ma:default="1" ma:internalName="INFDestacado">
      <xsd:simpleType>
        <xsd:restriction base="dms:Boolean"/>
      </xsd:simpleType>
    </xsd:element>
    <xsd:element name="bac2d4ba42644256b76d1f7590e4f8b2" ma:index="15" nillable="true" ma:taxonomy="true" ma:internalName="bac2d4ba42644256b76d1f7590e4f8b2" ma:taxonomyFieldName="INFTema" ma:displayName="Tema" ma:default="" ma:fieldId="{bac2d4ba-4264-4256-b76d-1f7590e4f8b2}" ma:taxonomyMulti="true" ma:sspId="31f1835d-2c6d-47a5-828f-058f7e44ddc8" ma:termSetId="35bc0f57-73ca-410d-90f4-92ec2a43f9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Columna global de taxonomía" ma:hidden="true" ma:list="{fdbdc6f7-7b9b-4f68-b09f-9c1eae6ee891}" ma:internalName="TaxCatchAll" ma:showField="CatchAllData" ma:web="e4ae2e3a-e3df-4f1e-a03f-9c9adf24f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Columna global de taxonomía1" ma:hidden="true" ma:list="{fdbdc6f7-7b9b-4f68-b09f-9c1eae6ee891}" ma:internalName="TaxCatchAllLabel" ma:readOnly="true" ma:showField="CatchAllDataLabel" ma:web="e4ae2e3a-e3df-4f1e-a03f-9c9adf24f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aa955520f14433bb0ce3bb52afc903d" ma:index="19" nillable="true" ma:taxonomy="true" ma:internalName="kaa955520f14433bb0ce3bb52afc903d" ma:taxonomyFieldName="INFSubtema" ma:displayName="Subtema" ma:default="" ma:fieldId="{4aa95552-0f14-433b-b0ce-3bb52afc903d}" ma:taxonomyMulti="true" ma:sspId="31f1835d-2c6d-47a5-828f-058f7e44ddc8" ma:termSetId="35bc0f57-73ca-410d-90f4-92ec2a43f9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5b4949a22045caa2103998cd20afed" ma:index="21" nillable="true" ma:taxonomy="true" ma:internalName="f65b4949a22045caa2103998cd20afed" ma:taxonomyFieldName="INFArea" ma:displayName="Área" ma:default="" ma:fieldId="{f65b4949-a220-45ca-a210-3998cd20afed}" ma:sspId="31f1835d-2c6d-47a5-828f-058f7e44ddc8" ma:termSetId="ed561fb3-7270-47ec-8912-37b2a65a0b8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2d4ba42644256b76d1f7590e4f8b2 xmlns="e4ae2e3a-e3df-4f1e-a03f-9c9adf24f630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ADMINISTRACIÓN LOCAL</TermName>
          <TermId xmlns="http://schemas.microsoft.com/office/infopath/2007/PartnerControls">97f669c7-8488-4fb8-a4c2-e9cbee1e30cd</TermId>
        </TermInfo>
      </Terms>
    </bac2d4ba42644256b76d1f7590e4f8b2>
    <kaa955520f14433bb0ce3bb52afc903d xmlns="e4ae2e3a-e3df-4f1e-a03f-9c9adf24f630">
      <Terms xmlns="http://schemas.microsoft.com/office/infopath/2007/PartnerControls"/>
    </kaa955520f14433bb0ce3bb52afc903d>
    <INFTituloEU xmlns="e4ae2e3a-e3df-4f1e-a03f-9c9adf24f630" xsi:nil="true"/>
    <INFDescripcion xmlns="e4ae2e3a-e3df-4f1e-a03f-9c9adf24f630" xsi:nil="true"/>
    <TaxCatchAll xmlns="e4ae2e3a-e3df-4f1e-a03f-9c9adf24f630">
      <Value>128</Value>
    </TaxCatchAll>
    <INFDescripcionEU xmlns="e4ae2e3a-e3df-4f1e-a03f-9c9adf24f630" xsi:nil="true"/>
    <f65b4949a22045caa2103998cd20afed xmlns="e4ae2e3a-e3df-4f1e-a03f-9c9adf24f630">
      <Terms xmlns="http://schemas.microsoft.com/office/infopath/2007/PartnerControls"/>
    </f65b4949a22045caa2103998cd20afed>
    <INFDestacado xmlns="e4ae2e3a-e3df-4f1e-a03f-9c9adf24f630">true</INFDestacado>
    <_dlc_DocId xmlns="e4ae2e3a-e3df-4f1e-a03f-9c9adf24f630">MJCJE5DTMYHJ-1274618312-3</_dlc_DocId>
    <_dlc_DocIdUrl xmlns="e4ae2e3a-e3df-4f1e-a03f-9c9adf24f630">
      <Url>https://administracionlocal.admon-cfnavarra.es/areas/Personal-Examenesconvocatoriasanteriores/_layouts/15/DocIdRedir.aspx?ID=MJCJE5DTMYHJ-1274618312-3</Url>
      <Description>MJCJE5DTMYHJ-1274618312-3</Description>
    </_dlc_DocIdUrl>
  </documentManagement>
</p:properties>
</file>

<file path=customXml/itemProps1.xml><?xml version="1.0" encoding="utf-8"?>
<ds:datastoreItem xmlns:ds="http://schemas.openxmlformats.org/officeDocument/2006/customXml" ds:itemID="{5BCF4CCA-8E33-4920-93FB-FCE01DD962A4}"/>
</file>

<file path=customXml/itemProps2.xml><?xml version="1.0" encoding="utf-8"?>
<ds:datastoreItem xmlns:ds="http://schemas.openxmlformats.org/officeDocument/2006/customXml" ds:itemID="{412C55FD-1715-4479-991E-130928D07497}"/>
</file>

<file path=customXml/itemProps3.xml><?xml version="1.0" encoding="utf-8"?>
<ds:datastoreItem xmlns:ds="http://schemas.openxmlformats.org/officeDocument/2006/customXml" ds:itemID="{E942B0D8-F51C-4F84-BF8B-682AEDB69F1A}"/>
</file>

<file path=customXml/itemProps4.xml><?xml version="1.0" encoding="utf-8"?>
<ds:datastoreItem xmlns:ds="http://schemas.openxmlformats.org/officeDocument/2006/customXml" ds:itemID="{1350364B-77D2-43A9-856B-748736ECB8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ENUNCIADO</vt:lpstr>
      <vt:lpstr>ENUNCIADO!Área_de_impresión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X010559</dc:creator>
  <cp:lastModifiedBy>X010559</cp:lastModifiedBy>
  <cp:lastPrinted>2022-05-31T07:15:20Z</cp:lastPrinted>
  <dcterms:created xsi:type="dcterms:W3CDTF">2022-05-27T14:32:57Z</dcterms:created>
  <dcterms:modified xsi:type="dcterms:W3CDTF">2022-05-31T07:27:53Z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0x010100C878239678AE774EBC767F9A486250B30300F84B613D41235C4DBBA62D0B89226295</vt:lpwstr>
  </property>
  <property fmtid="{D5CDD505-2E9C-101B-9397-08002B2CF9AE}" pid="3" name="_dlc_DocIdItemGuid">
    <vt:lpwstr>c59568fe-d1ab-4fed-ae20-e19e408908f7</vt:lpwstr>
  </property>
  <property fmtid="{D5CDD505-2E9C-101B-9397-08002B2CF9AE}" pid="4" name="INFTema">
    <vt:lpwstr>128;#ADMINISTRACIÓN LOCAL|97f669c7-8488-4fb8-a4c2-e9cbee1e30cd</vt:lpwstr>
  </property>
  <property fmtid="{D5CDD505-2E9C-101B-9397-08002B2CF9AE}" pid="5" name="INFSubtema">
    <vt:lpwstr>135;#Personal Entidades Locales|a09350ba-3e90-4e56-88fd-168fc58612cc</vt:lpwstr>
  </property>
</Properties>
</file>